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activeTab="1"/>
  </bookViews>
  <sheets>
    <sheet name="I. Фін результат" sheetId="1" r:id="rId1"/>
    <sheet name="ІІ. Розр. з бюджетом" sheetId="2" r:id="rId2"/>
    <sheet name="IV. Кап. інвестиції" sheetId="3" r:id="rId3"/>
    <sheet name="VII Статутн. капіт" sheetId="4" r:id="rId4"/>
    <sheet name="Аркуш6" sheetId="5" r:id="rId5"/>
  </sheets>
  <definedNames>
    <definedName name="BuiltIn_Print_Area___1___1">#REF!</definedName>
    <definedName name="Cost_Category_National_ID">#REF!</definedName>
    <definedName name="Cе511">#REF!</definedName>
    <definedName name="Fact_Type_ID">#REF!</definedName>
    <definedName name="Print_Area_0" localSheetId="0">'I. Фін результат'!$A$1:$I$107</definedName>
    <definedName name="Print_Area_0" localSheetId="2">'IV. Кап. інвестиції'!$A$1:$H$18</definedName>
    <definedName name="Print_Area_0" localSheetId="3">'VII Статутн. капіт'!$A$1:$H$21</definedName>
    <definedName name="Print_Area_0" localSheetId="1">'ІІ. Розр. з бюджетом'!$A$1:$H$46</definedName>
    <definedName name="Print_Area_0_0" localSheetId="0">'I. Фін результат'!$A$1:$I$107</definedName>
    <definedName name="Print_Area_0_0" localSheetId="2">'IV. Кап. інвестиції'!$A$1:$H$18</definedName>
    <definedName name="Print_Area_0_0" localSheetId="3">'VII Статутн. капіт'!$A$1:$H$21</definedName>
    <definedName name="Print_Area_0_0" localSheetId="1">'ІІ. Розр. з бюджетом'!$A$1:$H$46</definedName>
    <definedName name="Print_Area_0_0_0" localSheetId="0">'I. Фін результат'!$A$1:$I$107</definedName>
    <definedName name="Print_Area_0_0_0" localSheetId="2">'IV. Кап. інвестиції'!$A$1:$H$18</definedName>
    <definedName name="Print_Area_0_0_0" localSheetId="3">'VII Статутн. капіт'!$A$1:$H$21</definedName>
    <definedName name="Print_Area_0_0_0" localSheetId="1">'ІІ. Розр. з бюджетом'!$A$1:$H$46</definedName>
    <definedName name="Print_Area_0_0_0_0" localSheetId="0">'I. Фін результат'!$A$1:$I$107</definedName>
    <definedName name="Print_Area_0_0_0_0" localSheetId="2">'IV. Кап. інвестиції'!$A$1:$H$18</definedName>
    <definedName name="Print_Area_0_0_0_0" localSheetId="3">'VII Статутн. капіт'!$A$1:$H$21</definedName>
    <definedName name="Print_Area_0_0_0_0" localSheetId="1">'ІІ. Розр. з бюджетом'!$A$1:$H$46</definedName>
    <definedName name="Print_Area_0_0_0_0_0" localSheetId="0">'I. Фін результат'!$A$1:$I$107</definedName>
    <definedName name="Print_Area_0_0_0_0_0" localSheetId="2">'IV. Кап. інвестиції'!$A$1:$H$18</definedName>
    <definedName name="Print_Area_0_0_0_0_0" localSheetId="3">'VII Статутн. капіт'!$A$1:$H$21</definedName>
    <definedName name="Print_Area_0_0_0_0_0" localSheetId="1">'ІІ. Розр. з бюджетом'!$A$1:$H$46</definedName>
    <definedName name="Print_Area_0_0_0_0_0_0" localSheetId="0">'I. Фін результат'!$A$1:$I$107</definedName>
    <definedName name="Print_Area_0_0_0_0_0_0" localSheetId="2">'IV. Кап. інвестиції'!$A$1:$H$18</definedName>
    <definedName name="Print_Area_0_0_0_0_0_0" localSheetId="3">'VII Статутн. капіт'!$A$1:$H$21</definedName>
    <definedName name="Print_Area_0_0_0_0_0_0" localSheetId="1">'ІІ. Розр. з бюджетом'!$A$1:$H$46</definedName>
    <definedName name="Print_Area_0_0_0_0_0_0_0" localSheetId="0">'I. Фін результат'!$A$1:$I$107</definedName>
    <definedName name="Print_Area_0_0_0_0_0_0_0" localSheetId="2">'IV. Кап. інвестиції'!$A$1:$H$18</definedName>
    <definedName name="Print_Area_0_0_0_0_0_0_0" localSheetId="3">'VII Статутн. капіт'!$A$1:$H$21</definedName>
    <definedName name="Print_Area_0_0_0_0_0_0_0" localSheetId="1">'ІІ. Розр. з бюджетом'!$A$1:$H$46</definedName>
    <definedName name="Print_Area_0_0_0_0_0_0_0_0" localSheetId="0">'I. Фін результат'!$A$1:$I$107</definedName>
    <definedName name="Print_Area_0_0_0_0_0_0_0_0" localSheetId="2">'IV. Кап. інвестиції'!$A$1:$H$18</definedName>
    <definedName name="Print_Area_0_0_0_0_0_0_0_0" localSheetId="3">'VII Статутн. капіт'!$A$1:$H$21</definedName>
    <definedName name="Print_Area_0_0_0_0_0_0_0_0" localSheetId="1">'ІІ. Розр. з бюджетом'!$A$1:$H$46</definedName>
    <definedName name="Print_Area_0_0_0_0_0_0_0_0_0" localSheetId="0">'I. Фін результат'!$A$1:$I$107</definedName>
    <definedName name="Print_Area_0_0_0_0_0_0_0_0_0" localSheetId="2">'IV. Кап. інвестиції'!$A$1:$H$18</definedName>
    <definedName name="Print_Area_0_0_0_0_0_0_0_0_0" localSheetId="3">'VII Статутн. капіт'!$A$1:$H$21</definedName>
    <definedName name="Print_Area_0_0_0_0_0_0_0_0_0" localSheetId="1">'ІІ. Розр. з бюджетом'!$A$1:$H$46</definedName>
    <definedName name="Print_Area_0_0_0_0_0_0_0_0_0_0" localSheetId="0">'I. Фін результат'!$A$1:$I$107</definedName>
    <definedName name="Print_Area_0_0_0_0_0_0_0_0_0_0" localSheetId="2">'IV. Кап. інвестиції'!$A$1:$H$18</definedName>
    <definedName name="Print_Area_0_0_0_0_0_0_0_0_0_0" localSheetId="3">'VII Статутн. капіт'!$A$1:$H$21</definedName>
    <definedName name="Print_Area_0_0_0_0_0_0_0_0_0_0" localSheetId="1">'ІІ. Розр. з бюджетом'!$A$1:$H$46</definedName>
    <definedName name="Print_Area_0_0_0_0_0_0_0_0_0_0_0" localSheetId="0">'I. Фін результат'!$A$1:$I$107</definedName>
    <definedName name="Print_Area_0_0_0_0_0_0_0_0_0_0_0" localSheetId="2">'IV. Кап. інвестиції'!$A$1:$H$18</definedName>
    <definedName name="Print_Area_0_0_0_0_0_0_0_0_0_0_0" localSheetId="3">'VII Статутн. капіт'!$A$1:$H$21</definedName>
    <definedName name="Print_Area_0_0_0_0_0_0_0_0_0_0_0" localSheetId="1">'ІІ. Розр. з бюджетом'!$A$1:$H$46</definedName>
    <definedName name="Print_Area_0_0_0_0_0_0_0_0_0_0_0_0" localSheetId="0">'I. Фін результат'!$A$1:$I$107</definedName>
    <definedName name="Print_Area_0_0_0_0_0_0_0_0_0_0_0_0" localSheetId="2">'IV. Кап. інвестиції'!$A$1:$H$18</definedName>
    <definedName name="Print_Area_0_0_0_0_0_0_0_0_0_0_0_0" localSheetId="3">'VII Статутн. капіт'!$A$1:$H$21</definedName>
    <definedName name="Print_Area_0_0_0_0_0_0_0_0_0_0_0_0" localSheetId="1">'ІІ. Розр. з бюджетом'!$A$1:$H$46</definedName>
    <definedName name="Print_Area_0_0_0_0_0_0_0_0_0_0_0_0_0" localSheetId="0">'I. Фін результат'!$A$1:$I$107</definedName>
    <definedName name="Print_Area_0_0_0_0_0_0_0_0_0_0_0_0_0" localSheetId="2">'IV. Кап. інвестиції'!$A$1:$H$18</definedName>
    <definedName name="Print_Area_0_0_0_0_0_0_0_0_0_0_0_0_0" localSheetId="3">'VII Статутн. капіт'!$A$1:$H$21</definedName>
    <definedName name="Print_Area_0_0_0_0_0_0_0_0_0_0_0_0_0" localSheetId="1">'ІІ. Розр. з бюджетом'!$A$1:$H$46</definedName>
    <definedName name="Print_Area_0_0_0_0_0_0_0_0_0_0_0_0_0_0" localSheetId="0">'I. Фін результат'!$A$1:$I$107</definedName>
    <definedName name="Print_Area_0_0_0_0_0_0_0_0_0_0_0_0_0_0" localSheetId="2">'IV. Кап. інвестиції'!$A$1:$H$18</definedName>
    <definedName name="Print_Area_0_0_0_0_0_0_0_0_0_0_0_0_0_0" localSheetId="3">'VII Статутн. капіт'!$A$1:$H$21</definedName>
    <definedName name="Print_Area_0_0_0_0_0_0_0_0_0_0_0_0_0_0" localSheetId="1">'ІІ. Розр. з бюджетом'!$A$1:$H$46</definedName>
    <definedName name="Print_Area_0_0_0_0_0_0_0_0_0_0_0_0_0_0_0" localSheetId="0">'I. Фін результат'!$A$1:$I$107</definedName>
    <definedName name="Print_Area_0_0_0_0_0_0_0_0_0_0_0_0_0_0_0" localSheetId="2">'IV. Кап. інвестиції'!$A$1:$H$18</definedName>
    <definedName name="Print_Area_0_0_0_0_0_0_0_0_0_0_0_0_0_0_0" localSheetId="3">'VII Статутн. капіт'!$A$1:$H$21</definedName>
    <definedName name="Print_Area_0_0_0_0_0_0_0_0_0_0_0_0_0_0_0" localSheetId="1">'ІІ. Розр. з бюджетом'!$A$1:$H$46</definedName>
    <definedName name="Print_Area_0_0_0_0_0_0_0_0_0_0_0_0_0_0_0_0" localSheetId="0">'I. Фін результат'!$A$1:$I$107</definedName>
    <definedName name="Print_Area_0_0_0_0_0_0_0_0_0_0_0_0_0_0_0_0" localSheetId="2">'IV. Кап. інвестиції'!$A$1:$H$18</definedName>
    <definedName name="Print_Area_0_0_0_0_0_0_0_0_0_0_0_0_0_0_0_0" localSheetId="3">'VII Статутн. капіт'!$A$1:$H$21</definedName>
    <definedName name="Print_Area_0_0_0_0_0_0_0_0_0_0_0_0_0_0_0_0" localSheetId="1">'ІІ. Розр. з бюджетом'!$A$1:$H$46</definedName>
    <definedName name="Print_Area_0_0_0_0_0_0_0_0_0_0_0_0_0_0_0_0_0" localSheetId="0">'I. Фін результат'!$A$1:$I$107</definedName>
    <definedName name="Print_Area_0_0_0_0_0_0_0_0_0_0_0_0_0_0_0_0_0" localSheetId="2">'IV. Кап. інвестиції'!$A$1:$H$18</definedName>
    <definedName name="Print_Area_0_0_0_0_0_0_0_0_0_0_0_0_0_0_0_0_0" localSheetId="3">'VII Статутн. капіт'!$A$1:$H$21</definedName>
    <definedName name="Print_Area_0_0_0_0_0_0_0_0_0_0_0_0_0_0_0_0_0" localSheetId="1">'ІІ. Розр. з бюджетом'!$A$1:$H$46</definedName>
    <definedName name="Print_Area_0_0_0_0_0_0_0_0_0_0_0_0_0_0_0_0_0_0" localSheetId="0">'I. Фін результат'!$A$1:$I$107</definedName>
    <definedName name="Print_Area_0_0_0_0_0_0_0_0_0_0_0_0_0_0_0_0_0_0" localSheetId="2">'IV. Кап. інвестиції'!$A$1:$H$18</definedName>
    <definedName name="Print_Area_0_0_0_0_0_0_0_0_0_0_0_0_0_0_0_0_0_0" localSheetId="3">'VII Статутн. капіт'!$A$1:$H$21</definedName>
    <definedName name="Print_Area_0_0_0_0_0_0_0_0_0_0_0_0_0_0_0_0_0_0" localSheetId="1">'ІІ. Розр. з бюджетом'!$A$1:$H$46</definedName>
    <definedName name="Print_Area_0_0_0_0_0_0_0_0_0_0_0_0_0_0_0_0_0_0_0" localSheetId="0">'I. Фін результат'!$A$1:$I$107</definedName>
    <definedName name="Print_Area_0_0_0_0_0_0_0_0_0_0_0_0_0_0_0_0_0_0_0" localSheetId="2">'IV. Кап. інвестиції'!$A$1:$H$18</definedName>
    <definedName name="Print_Area_0_0_0_0_0_0_0_0_0_0_0_0_0_0_0_0_0_0_0" localSheetId="3">'VII Статутн. капіт'!$A$1:$H$21</definedName>
    <definedName name="Print_Area_0_0_0_0_0_0_0_0_0_0_0_0_0_0_0_0_0_0_0" localSheetId="1">'ІІ. Розр. з бюджетом'!$A$1:$H$46</definedName>
    <definedName name="Print_Area_0_0_0_0_0_0_0_0_0_0_0_0_0_0_0_0_0_0_0_0" localSheetId="0">'I. Фін результат'!$A$1:$I$107</definedName>
    <definedName name="Print_Area_0_0_0_0_0_0_0_0_0_0_0_0_0_0_0_0_0_0_0_0" localSheetId="2">'IV. Кап. інвестиції'!$A$1:$H$18</definedName>
    <definedName name="Print_Area_0_0_0_0_0_0_0_0_0_0_0_0_0_0_0_0_0_0_0_0" localSheetId="3">'VII Статутн. капіт'!$A$1:$H$21</definedName>
    <definedName name="Print_Area_0_0_0_0_0_0_0_0_0_0_0_0_0_0_0_0_0_0_0_0" localSheetId="1">'ІІ. Розр. з бюджетом'!$A$1:$H$46</definedName>
    <definedName name="Print_Area_0_0_0_0_0_0_0_0_0_0_0_0_0_0_0_0_0_0_0_0_0" localSheetId="0">'I. Фін результат'!$A$1:$I$107</definedName>
    <definedName name="Print_Area_0_0_0_0_0_0_0_0_0_0_0_0_0_0_0_0_0_0_0_0_0" localSheetId="2">'IV. Кап. інвестиції'!$A$1:$H$18</definedName>
    <definedName name="Print_Area_0_0_0_0_0_0_0_0_0_0_0_0_0_0_0_0_0_0_0_0_0" localSheetId="3">'VII Статутн. капіт'!$A$1:$H$21</definedName>
    <definedName name="Print_Area_0_0_0_0_0_0_0_0_0_0_0_0_0_0_0_0_0_0_0_0_0" localSheetId="1">'ІІ. Розр. з бюджетом'!$A$1:$H$46</definedName>
    <definedName name="Print_Area_0_0_0_0_0_0_0_0_0_0_0_0_0_0_0_0_0_0_0_0_0_0" localSheetId="0">'I. Фін результат'!$A$1:$I$107</definedName>
    <definedName name="Print_Area_0_0_0_0_0_0_0_0_0_0_0_0_0_0_0_0_0_0_0_0_0_0" localSheetId="2">'IV. Кап. інвестиції'!$A$1:$H$18</definedName>
    <definedName name="Print_Area_0_0_0_0_0_0_0_0_0_0_0_0_0_0_0_0_0_0_0_0_0_0" localSheetId="3">'VII Статутн. капіт'!$A$1:$H$21</definedName>
    <definedName name="Print_Area_0_0_0_0_0_0_0_0_0_0_0_0_0_0_0_0_0_0_0_0_0_0" localSheetId="1">'ІІ. Розр. з бюджетом'!$A$1:$H$46</definedName>
    <definedName name="Print_Area_0_0_0_0_0_0_0_0_0_0_0_0_0_0_0_0_0_0_0_0_0_0_0" localSheetId="0">'I. Фін результат'!$A$1:$I$107</definedName>
    <definedName name="Print_Area_0_0_0_0_0_0_0_0_0_0_0_0_0_0_0_0_0_0_0_0_0_0_0" localSheetId="2">'IV. Кап. інвестиції'!$A$1:$H$18</definedName>
    <definedName name="Print_Area_0_0_0_0_0_0_0_0_0_0_0_0_0_0_0_0_0_0_0_0_0_0_0" localSheetId="3">'VII Статутн. капіт'!$A$1:$H$21</definedName>
    <definedName name="Print_Area_0_0_0_0_0_0_0_0_0_0_0_0_0_0_0_0_0_0_0_0_0_0_0" localSheetId="1">'ІІ. Розр. з бюджетом'!$A$1:$H$46</definedName>
    <definedName name="Print_Area_0_0_0_0_0_0_0_0_0_0_0_0_0_0_0_0_0_0_0_0_0_0_0_0" localSheetId="0">'I. Фін результат'!$A$1:$I$107</definedName>
    <definedName name="Print_Area_0_0_0_0_0_0_0_0_0_0_0_0_0_0_0_0_0_0_0_0_0_0_0_0" localSheetId="2">'IV. Кап. інвестиції'!$A$1:$H$18</definedName>
    <definedName name="Print_Area_0_0_0_0_0_0_0_0_0_0_0_0_0_0_0_0_0_0_0_0_0_0_0_0" localSheetId="3">'VII Статутн. капіт'!$A$1:$H$21</definedName>
    <definedName name="Print_Area_0_0_0_0_0_0_0_0_0_0_0_0_0_0_0_0_0_0_0_0_0_0_0_0" localSheetId="1">'ІІ. Розр. з бюджетом'!$A$1:$H$46</definedName>
    <definedName name="Print_Area_0_0_0_0_0_0_0_0_0_0_0_0_0_0_0_0_0_0_0_0_0_0_0_0_0" localSheetId="0">'I. Фін результат'!$A$1:$I$107</definedName>
    <definedName name="Print_Area_0_0_0_0_0_0_0_0_0_0_0_0_0_0_0_0_0_0_0_0_0_0_0_0_0" localSheetId="2">'IV. Кап. інвестиції'!$A$1:$H$18</definedName>
    <definedName name="Print_Area_0_0_0_0_0_0_0_0_0_0_0_0_0_0_0_0_0_0_0_0_0_0_0_0_0" localSheetId="3">'VII Статутн. капіт'!$A$1:$H$21</definedName>
    <definedName name="Print_Area_0_0_0_0_0_0_0_0_0_0_0_0_0_0_0_0_0_0_0_0_0_0_0_0_0" localSheetId="1">'ІІ. Розр. з бюджетом'!$A$1:$H$46</definedName>
    <definedName name="Print_Area_0_0_0_0_0_0_0_0_0_0_0_0_0_0_0_0_0_0_0_0_0_0_0_0_0_0" localSheetId="0">'I. Фін результат'!$A$1:$I$107</definedName>
    <definedName name="Print_Area_0_0_0_0_0_0_0_0_0_0_0_0_0_0_0_0_0_0_0_0_0_0_0_0_0_0" localSheetId="2">'IV. Кап. інвестиції'!$A$1:$H$18</definedName>
    <definedName name="Print_Area_0_0_0_0_0_0_0_0_0_0_0_0_0_0_0_0_0_0_0_0_0_0_0_0_0_0" localSheetId="3">'VII Статутн. капіт'!$A$1:$H$21</definedName>
    <definedName name="Print_Area_0_0_0_0_0_0_0_0_0_0_0_0_0_0_0_0_0_0_0_0_0_0_0_0_0_0" localSheetId="1">'ІІ. Розр. з бюджетом'!$A$1:$H$46</definedName>
    <definedName name="Print_Area_0_0_0_0_0_0_0_0_0_0_0_0_0_0_0_0_0_0_0_0_0_0_0_0_0_0_0" localSheetId="0">'I. Фін результат'!$A$1:$I$107</definedName>
    <definedName name="Print_Area_0_0_0_0_0_0_0_0_0_0_0_0_0_0_0_0_0_0_0_0_0_0_0_0_0_0_0" localSheetId="2">'IV. Кап. інвестиції'!$A$1:$H$18</definedName>
    <definedName name="Print_Area_0_0_0_0_0_0_0_0_0_0_0_0_0_0_0_0_0_0_0_0_0_0_0_0_0_0_0" localSheetId="3">'VII Статутн. капіт'!$A$1:$H$21</definedName>
    <definedName name="Print_Area_0_0_0_0_0_0_0_0_0_0_0_0_0_0_0_0_0_0_0_0_0_0_0_0_0_0_0" localSheetId="1">'ІІ. Розр. з бюджетом'!$A$1:$H$46</definedName>
    <definedName name="Print_Area_0_0_0_0_0_0_0_0_0_0_0_0_0_0_0_0_0_0_0_0_0_0_0_0_0_0_0_0" localSheetId="0">'I. Фін результат'!$A$1:$I$107</definedName>
    <definedName name="Print_Area_0_0_0_0_0_0_0_0_0_0_0_0_0_0_0_0_0_0_0_0_0_0_0_0_0_0_0_0" localSheetId="2">'IV. Кап. інвестиції'!$A$1:$H$18</definedName>
    <definedName name="Print_Area_0_0_0_0_0_0_0_0_0_0_0_0_0_0_0_0_0_0_0_0_0_0_0_0_0_0_0_0" localSheetId="3">'VII Статутн. капіт'!$A$1:$H$21</definedName>
    <definedName name="Print_Area_0_0_0_0_0_0_0_0_0_0_0_0_0_0_0_0_0_0_0_0_0_0_0_0_0_0_0_0" localSheetId="1">'ІІ. Розр. з бюджетом'!$A$1:$H$46</definedName>
    <definedName name="Print_Area_0_0_0_0_0_0_0_0_0_0_0_0_0_0_0_0_0_0_0_0_0_0_0_0_0_0_0_0_0" localSheetId="0">'I. Фін результат'!$A$1:$I$107</definedName>
    <definedName name="Print_Area_0_0_0_0_0_0_0_0_0_0_0_0_0_0_0_0_0_0_0_0_0_0_0_0_0_0_0_0_0" localSheetId="2">'IV. Кап. інвестиції'!$A$1:$H$18</definedName>
    <definedName name="Print_Area_0_0_0_0_0_0_0_0_0_0_0_0_0_0_0_0_0_0_0_0_0_0_0_0_0_0_0_0_0" localSheetId="3">'VII Статутн. капіт'!$A$1:$H$21</definedName>
    <definedName name="Print_Area_0_0_0_0_0_0_0_0_0_0_0_0_0_0_0_0_0_0_0_0_0_0_0_0_0_0_0_0_0" localSheetId="1">'ІІ. Розр. з бюджетом'!$A$1:$H$46</definedName>
    <definedName name="Print_Area_0_0_0_0_0_0_0_0_0_0_0_0_0_0_0_0_0_0_0_0_0_0_0_0_0_0_0_0_0_0" localSheetId="0">'I. Фін результат'!$A$1:$I$107</definedName>
    <definedName name="Print_Area_0_0_0_0_0_0_0_0_0_0_0_0_0_0_0_0_0_0_0_0_0_0_0_0_0_0_0_0_0_0" localSheetId="2">'IV. Кап. інвестиції'!$A$1:$H$18</definedName>
    <definedName name="Print_Area_0_0_0_0_0_0_0_0_0_0_0_0_0_0_0_0_0_0_0_0_0_0_0_0_0_0_0_0_0_0" localSheetId="3">'VII Статутн. капіт'!$A$1:$H$21</definedName>
    <definedName name="Print_Area_0_0_0_0_0_0_0_0_0_0_0_0_0_0_0_0_0_0_0_0_0_0_0_0_0_0_0_0_0_0" localSheetId="1">'ІІ. Розр. з бюджетом'!$A$1:$H$46</definedName>
    <definedName name="Print_Area_0_0_0_0_0_0_0_0_0_0_0_0_0_0_0_0_0_0_0_0_0_0_0_0_0_0_0_0_0_0_0" localSheetId="0">'I. Фін результат'!$A$1:$I$107</definedName>
    <definedName name="Print_Area_0_0_0_0_0_0_0_0_0_0_0_0_0_0_0_0_0_0_0_0_0_0_0_0_0_0_0_0_0_0_0" localSheetId="2">'IV. Кап. інвестиції'!$A$1:$H$18</definedName>
    <definedName name="Print_Area_0_0_0_0_0_0_0_0_0_0_0_0_0_0_0_0_0_0_0_0_0_0_0_0_0_0_0_0_0_0_0" localSheetId="3">'VII Статутн. капіт'!$A$1:$H$21</definedName>
    <definedName name="Print_Area_0_0_0_0_0_0_0_0_0_0_0_0_0_0_0_0_0_0_0_0_0_0_0_0_0_0_0_0_0_0_0" localSheetId="1">'ІІ. Розр. з бюджетом'!$A$1:$H$46</definedName>
    <definedName name="Print_Area_0_0_0_0_0_0_0_0_0_0_0_0_0_0_0_0_0_0_0_0_0_0_0_0_0_0_0_0_0_0_0_0" localSheetId="0">'I. Фін результат'!$A$1:$I$107</definedName>
    <definedName name="Print_Area_0_0_0_0_0_0_0_0_0_0_0_0_0_0_0_0_0_0_0_0_0_0_0_0_0_0_0_0_0_0_0_0" localSheetId="2">'IV. Кап. інвестиції'!$A$1:$H$18</definedName>
    <definedName name="Print_Area_0_0_0_0_0_0_0_0_0_0_0_0_0_0_0_0_0_0_0_0_0_0_0_0_0_0_0_0_0_0_0_0" localSheetId="3">'VII Статутн. капіт'!$A$1:$H$21</definedName>
    <definedName name="Print_Area_0_0_0_0_0_0_0_0_0_0_0_0_0_0_0_0_0_0_0_0_0_0_0_0_0_0_0_0_0_0_0_0" localSheetId="1">'ІІ. Розр. з бюджетом'!$A$1:$H$46</definedName>
    <definedName name="Print_Area_0_0_0_0_0_0_0_0_0_0_0_0_0_0_0_0_0_0_0_0_0_0_0_0_0_0_0_0_0_0_0_0_0" localSheetId="0">'I. Фін результат'!$A$1:$I$107</definedName>
    <definedName name="Print_Area_0_0_0_0_0_0_0_0_0_0_0_0_0_0_0_0_0_0_0_0_0_0_0_0_0_0_0_0_0_0_0_0_0" localSheetId="2">'IV. Кап. інвестиції'!$A$1:$H$18</definedName>
    <definedName name="Print_Area_0_0_0_0_0_0_0_0_0_0_0_0_0_0_0_0_0_0_0_0_0_0_0_0_0_0_0_0_0_0_0_0_0" localSheetId="3">'VII Статутн. капіт'!$A$1:$H$21</definedName>
    <definedName name="Print_Area_0_0_0_0_0_0_0_0_0_0_0_0_0_0_0_0_0_0_0_0_0_0_0_0_0_0_0_0_0_0_0_0_0" localSheetId="1">'ІІ. Розр. з бюджетом'!$A$1:$H$46</definedName>
    <definedName name="Print_Area_0_0_0_0_0_0_0_0_0_0_0_0_0_0_0_0_0_0_0_0_0_0_0_0_0_0_0_0_0_0_0_0_0_0" localSheetId="0">'I. Фін результат'!$A$1:$I$107</definedName>
    <definedName name="Print_Area_0_0_0_0_0_0_0_0_0_0_0_0_0_0_0_0_0_0_0_0_0_0_0_0_0_0_0_0_0_0_0_0_0_0" localSheetId="2">'IV. Кап. інвестиції'!$A$1:$H$18</definedName>
    <definedName name="Print_Area_0_0_0_0_0_0_0_0_0_0_0_0_0_0_0_0_0_0_0_0_0_0_0_0_0_0_0_0_0_0_0_0_0_0" localSheetId="3">'VII Статутн. капіт'!$A$1:$H$21</definedName>
    <definedName name="Print_Area_0_0_0_0_0_0_0_0_0_0_0_0_0_0_0_0_0_0_0_0_0_0_0_0_0_0_0_0_0_0_0_0_0_0" localSheetId="1">'ІІ. Розр. з бюджетом'!$A$1:$H$46</definedName>
    <definedName name="Print_Area_0_0_0_0_0_0_0_0_0_0_0_0_0_0_0_0_0_0_0_0_0_0_0_0_0_0_0_0_0_0_0_0_0_0_0" localSheetId="0">'I. Фін результат'!$A$1:$I$107</definedName>
    <definedName name="Print_Area_0_0_0_0_0_0_0_0_0_0_0_0_0_0_0_0_0_0_0_0_0_0_0_0_0_0_0_0_0_0_0_0_0_0_0" localSheetId="2">'IV. Кап. інвестиції'!$A$1:$H$18</definedName>
    <definedName name="Print_Area_0_0_0_0_0_0_0_0_0_0_0_0_0_0_0_0_0_0_0_0_0_0_0_0_0_0_0_0_0_0_0_0_0_0_0" localSheetId="3">'VII Статутн. капіт'!$A$1:$H$21</definedName>
    <definedName name="Print_Area_0_0_0_0_0_0_0_0_0_0_0_0_0_0_0_0_0_0_0_0_0_0_0_0_0_0_0_0_0_0_0_0_0_0_0" localSheetId="1">'ІІ. Розр. з бюджетом'!$A$1:$H$46</definedName>
    <definedName name="Print_Area_0_0_0_0_0_0_0_0_0_0_0_0_0_0_0_0_0_0_0_0_0_0_0_0_0_0_0_0_0_0_0_0_0_0_0_0" localSheetId="0">'I. Фін результат'!$A$1:$I$107</definedName>
    <definedName name="Print_Area_0_0_0_0_0_0_0_0_0_0_0_0_0_0_0_0_0_0_0_0_0_0_0_0_0_0_0_0_0_0_0_0_0_0_0_0" localSheetId="2">'IV. Кап. інвестиції'!$A$1:$H$18</definedName>
    <definedName name="Print_Area_0_0_0_0_0_0_0_0_0_0_0_0_0_0_0_0_0_0_0_0_0_0_0_0_0_0_0_0_0_0_0_0_0_0_0_0" localSheetId="3">'VII Статутн. капіт'!$A$1:$H$21</definedName>
    <definedName name="Print_Area_0_0_0_0_0_0_0_0_0_0_0_0_0_0_0_0_0_0_0_0_0_0_0_0_0_0_0_0_0_0_0_0_0_0_0_0" localSheetId="1">'ІІ. Розр. з бюджетом'!$A$1:$H$46</definedName>
    <definedName name="Print_Area_0_0_0_0_0_0_0_0_0_0_0_0_0_0_0_0_0_0_0_0_0_0_0_0_0_0_0_0_0_0_0_0_0_0_0_0_0" localSheetId="0">'I. Фін результат'!$A$1:$I$107</definedName>
    <definedName name="Print_Area_0_0_0_0_0_0_0_0_0_0_0_0_0_0_0_0_0_0_0_0_0_0_0_0_0_0_0_0_0_0_0_0_0_0_0_0_0" localSheetId="2">'IV. Кап. інвестиції'!$A$1:$H$18</definedName>
    <definedName name="Print_Area_0_0_0_0_0_0_0_0_0_0_0_0_0_0_0_0_0_0_0_0_0_0_0_0_0_0_0_0_0_0_0_0_0_0_0_0_0" localSheetId="3">'VII Статутн. капіт'!$A$1:$H$21</definedName>
    <definedName name="Print_Area_0_0_0_0_0_0_0_0_0_0_0_0_0_0_0_0_0_0_0_0_0_0_0_0_0_0_0_0_0_0_0_0_0_0_0_0_0" localSheetId="1">'ІІ. Розр. з бюджетом'!$A$1:$H$46</definedName>
    <definedName name="Print_Area_0_0_0_0_0_0_0_0_0_0_0_0_0_0_0_0_0_0_0_0_0_0_0_0_0_0_0_0_0_0_0_0_0_0_0_0_0_0" localSheetId="0">'I. Фін результат'!$A$1:$I$107</definedName>
    <definedName name="Print_Area_0_0_0_0_0_0_0_0_0_0_0_0_0_0_0_0_0_0_0_0_0_0_0_0_0_0_0_0_0_0_0_0_0_0_0_0_0_0" localSheetId="2">'IV. Кап. інвестиції'!$A$1:$H$18</definedName>
    <definedName name="Print_Area_0_0_0_0_0_0_0_0_0_0_0_0_0_0_0_0_0_0_0_0_0_0_0_0_0_0_0_0_0_0_0_0_0_0_0_0_0_0" localSheetId="3">'VII Статутн. капіт'!$A$1:$H$21</definedName>
    <definedName name="Print_Area_0_0_0_0_0_0_0_0_0_0_0_0_0_0_0_0_0_0_0_0_0_0_0_0_0_0_0_0_0_0_0_0_0_0_0_0_0_0" localSheetId="1">'ІІ. Розр. з бюджетом'!$A$1:$H$46</definedName>
    <definedName name="Print_Titles_0" localSheetId="0">'I. Фін результат'!$7:$9</definedName>
    <definedName name="Print_Titles_0" localSheetId="1">'ІІ. Розр. з бюджетом'!$4:$6</definedName>
    <definedName name="Print_Titles_0_0" localSheetId="0">'I. Фін результат'!$7:$9</definedName>
    <definedName name="Print_Titles_0_0" localSheetId="1">'ІІ. Розр. з бюджетом'!$4:$6</definedName>
    <definedName name="Print_Titles_0_0_0" localSheetId="0">'I. Фін результат'!$7:$9</definedName>
    <definedName name="Print_Titles_0_0_0" localSheetId="1">'ІІ. Розр. з бюджетом'!$4:$6</definedName>
    <definedName name="Print_Titles_0_0_0_0" localSheetId="0">'I. Фін результат'!$7:$9</definedName>
    <definedName name="Print_Titles_0_0_0_0" localSheetId="1">'ІІ. Розр. з бюджетом'!$4:$6</definedName>
    <definedName name="Print_Titles_0_0_0_0_0" localSheetId="0">'I. Фін результат'!$7:$9</definedName>
    <definedName name="Print_Titles_0_0_0_0_0" localSheetId="1">'ІІ. Розр. з бюджетом'!$4:$6</definedName>
    <definedName name="Print_Titles_0_0_0_0_0_0" localSheetId="0">'I. Фін результат'!$7:$9</definedName>
    <definedName name="Print_Titles_0_0_0_0_0_0" localSheetId="1">'ІІ. Розр. з бюджетом'!$4:$6</definedName>
    <definedName name="Print_Titles_0_0_0_0_0_0_0" localSheetId="0">'I. Фін результат'!$7:$9</definedName>
    <definedName name="Print_Titles_0_0_0_0_0_0_0" localSheetId="1">'ІІ. Розр. з бюджетом'!$4:$6</definedName>
    <definedName name="Print_Titles_0_0_0_0_0_0_0_0" localSheetId="0">'I. Фін результат'!$7:$9</definedName>
    <definedName name="Print_Titles_0_0_0_0_0_0_0_0" localSheetId="1">'ІІ. Розр. з бюджетом'!$4:$6</definedName>
    <definedName name="Print_Titles_0_0_0_0_0_0_0_0_0" localSheetId="0">'I. Фін результат'!$7:$9</definedName>
    <definedName name="Print_Titles_0_0_0_0_0_0_0_0_0" localSheetId="1">'ІІ. Розр. з бюджетом'!$4:$6</definedName>
    <definedName name="Print_Titles_0_0_0_0_0_0_0_0_0_0" localSheetId="0">'I. Фін результат'!$7:$9</definedName>
    <definedName name="Print_Titles_0_0_0_0_0_0_0_0_0_0" localSheetId="1">'ІІ. Розр. з бюджетом'!$4:$6</definedName>
    <definedName name="Print_Titles_0_0_0_0_0_0_0_0_0_0_0" localSheetId="0">'I. Фін результат'!$7:$9</definedName>
    <definedName name="Print_Titles_0_0_0_0_0_0_0_0_0_0_0" localSheetId="1">'ІІ. Розр. з бюджетом'!$4:$6</definedName>
    <definedName name="Print_Titles_0_0_0_0_0_0_0_0_0_0_0_0" localSheetId="0">'I. Фін результат'!$7:$9</definedName>
    <definedName name="Print_Titles_0_0_0_0_0_0_0_0_0_0_0_0" localSheetId="1">'ІІ. Розр. з бюджетом'!$4:$6</definedName>
    <definedName name="Print_Titles_0_0_0_0_0_0_0_0_0_0_0_0_0" localSheetId="0">'I. Фін результат'!$7:$9</definedName>
    <definedName name="Print_Titles_0_0_0_0_0_0_0_0_0_0_0_0_0" localSheetId="1">'ІІ. Розр. з бюджетом'!$4:$6</definedName>
    <definedName name="Print_Titles_0_0_0_0_0_0_0_0_0_0_0_0_0_0" localSheetId="0">'I. Фін результат'!$7:$9</definedName>
    <definedName name="Print_Titles_0_0_0_0_0_0_0_0_0_0_0_0_0_0" localSheetId="1">'ІІ. Розр. з бюджетом'!$4:$6</definedName>
    <definedName name="Print_Titles_0_0_0_0_0_0_0_0_0_0_0_0_0_0_0" localSheetId="0">'I. Фін результат'!$7:$9</definedName>
    <definedName name="Print_Titles_0_0_0_0_0_0_0_0_0_0_0_0_0_0_0" localSheetId="1">'ІІ. Розр. з бюджетом'!$4:$6</definedName>
    <definedName name="Print_Titles_0_0_0_0_0_0_0_0_0_0_0_0_0_0_0_0" localSheetId="0">'I. Фін результат'!$7:$9</definedName>
    <definedName name="Print_Titles_0_0_0_0_0_0_0_0_0_0_0_0_0_0_0_0" localSheetId="1">'ІІ. Розр. з бюджетом'!$4:$6</definedName>
    <definedName name="Print_Titles_0_0_0_0_0_0_0_0_0_0_0_0_0_0_0_0_0" localSheetId="0">'I. Фін результат'!$7:$9</definedName>
    <definedName name="Print_Titles_0_0_0_0_0_0_0_0_0_0_0_0_0_0_0_0_0" localSheetId="1">'ІІ. Розр. з бюджетом'!$4:$6</definedName>
    <definedName name="Print_Titles_0_0_0_0_0_0_0_0_0_0_0_0_0_0_0_0_0_0" localSheetId="0">'I. Фін результат'!$7:$9</definedName>
    <definedName name="Print_Titles_0_0_0_0_0_0_0_0_0_0_0_0_0_0_0_0_0_0" localSheetId="1">'ІІ. Розр. з бюджетом'!$4:$6</definedName>
    <definedName name="Print_Titles_0_0_0_0_0_0_0_0_0_0_0_0_0_0_0_0_0_0_0" localSheetId="0">'I. Фін результат'!$7:$9</definedName>
    <definedName name="Print_Titles_0_0_0_0_0_0_0_0_0_0_0_0_0_0_0_0_0_0_0" localSheetId="1">'ІІ. Розр. з бюджетом'!$4:$6</definedName>
    <definedName name="Print_Titles_0_0_0_0_0_0_0_0_0_0_0_0_0_0_0_0_0_0_0_0" localSheetId="0">'I. Фін результат'!$7:$9</definedName>
    <definedName name="Print_Titles_0_0_0_0_0_0_0_0_0_0_0_0_0_0_0_0_0_0_0_0" localSheetId="1">'ІІ. Розр. з бюджетом'!$4:$6</definedName>
    <definedName name="Print_Titles_0_0_0_0_0_0_0_0_0_0_0_0_0_0_0_0_0_0_0_0_0" localSheetId="0">'I. Фін результат'!$7:$9</definedName>
    <definedName name="Print_Titles_0_0_0_0_0_0_0_0_0_0_0_0_0_0_0_0_0_0_0_0_0" localSheetId="1">'ІІ. Розр. з бюджетом'!$4:$6</definedName>
    <definedName name="Print_Titles_0_0_0_0_0_0_0_0_0_0_0_0_0_0_0_0_0_0_0_0_0_0" localSheetId="0">'I. Фін результат'!$7:$9</definedName>
    <definedName name="Print_Titles_0_0_0_0_0_0_0_0_0_0_0_0_0_0_0_0_0_0_0_0_0_0" localSheetId="1">'ІІ. Розр. з бюджетом'!$4:$6</definedName>
    <definedName name="Print_Titles_0_0_0_0_0_0_0_0_0_0_0_0_0_0_0_0_0_0_0_0_0_0_0" localSheetId="0">'I. Фін результат'!$7:$9</definedName>
    <definedName name="Print_Titles_0_0_0_0_0_0_0_0_0_0_0_0_0_0_0_0_0_0_0_0_0_0_0" localSheetId="1">'ІІ. Розр. з бюджетом'!$4:$6</definedName>
    <definedName name="Print_Titles_0_0_0_0_0_0_0_0_0_0_0_0_0_0_0_0_0_0_0_0_0_0_0_0" localSheetId="0">'I. Фін результат'!$7:$9</definedName>
    <definedName name="Print_Titles_0_0_0_0_0_0_0_0_0_0_0_0_0_0_0_0_0_0_0_0_0_0_0_0" localSheetId="1">'ІІ. Розр. з бюджетом'!$4:$6</definedName>
    <definedName name="Print_Titles_0_0_0_0_0_0_0_0_0_0_0_0_0_0_0_0_0_0_0_0_0_0_0_0_0" localSheetId="0">'I. Фін результат'!$7:$9</definedName>
    <definedName name="Print_Titles_0_0_0_0_0_0_0_0_0_0_0_0_0_0_0_0_0_0_0_0_0_0_0_0_0" localSheetId="1">'ІІ. Розр. з бюджетом'!$4:$6</definedName>
    <definedName name="Print_Titles_0_0_0_0_0_0_0_0_0_0_0_0_0_0_0_0_0_0_0_0_0_0_0_0_0_0" localSheetId="0">'I. Фін результат'!$7:$9</definedName>
    <definedName name="Print_Titles_0_0_0_0_0_0_0_0_0_0_0_0_0_0_0_0_0_0_0_0_0_0_0_0_0_0" localSheetId="1">'ІІ. Розр. з бюджетом'!$4:$6</definedName>
    <definedName name="Print_Titles_0_0_0_0_0_0_0_0_0_0_0_0_0_0_0_0_0_0_0_0_0_0_0_0_0_0_0" localSheetId="0">'I. Фін результат'!$7:$9</definedName>
    <definedName name="Print_Titles_0_0_0_0_0_0_0_0_0_0_0_0_0_0_0_0_0_0_0_0_0_0_0_0_0_0_0" localSheetId="1">'ІІ. Розр. з бюджетом'!$4:$6</definedName>
    <definedName name="Print_Titles_0_0_0_0_0_0_0_0_0_0_0_0_0_0_0_0_0_0_0_0_0_0_0_0_0_0_0_0" localSheetId="0">'I. Фін результат'!$7:$9</definedName>
    <definedName name="Print_Titles_0_0_0_0_0_0_0_0_0_0_0_0_0_0_0_0_0_0_0_0_0_0_0_0_0_0_0_0" localSheetId="1">'ІІ. Розр. з бюджетом'!$4:$6</definedName>
    <definedName name="Print_Titles_0_0_0_0_0_0_0_0_0_0_0_0_0_0_0_0_0_0_0_0_0_0_0_0_0_0_0_0_0" localSheetId="0">'I. Фін результат'!$7:$9</definedName>
    <definedName name="Print_Titles_0_0_0_0_0_0_0_0_0_0_0_0_0_0_0_0_0_0_0_0_0_0_0_0_0_0_0_0_0" localSheetId="1">'ІІ. Розр. з бюджетом'!$4:$6</definedName>
    <definedName name="Print_Titles_0_0_0_0_0_0_0_0_0_0_0_0_0_0_0_0_0_0_0_0_0_0_0_0_0_0_0_0_0_0" localSheetId="0">'I. Фін результат'!$7:$9</definedName>
    <definedName name="Print_Titles_0_0_0_0_0_0_0_0_0_0_0_0_0_0_0_0_0_0_0_0_0_0_0_0_0_0_0_0_0_0" localSheetId="1">'ІІ. Розр. з бюджетом'!$4:$6</definedName>
    <definedName name="Print_Titles_0_0_0_0_0_0_0_0_0_0_0_0_0_0_0_0_0_0_0_0_0_0_0_0_0_0_0_0_0_0_0" localSheetId="0">'I. Фін результат'!$7:$9</definedName>
    <definedName name="Print_Titles_0_0_0_0_0_0_0_0_0_0_0_0_0_0_0_0_0_0_0_0_0_0_0_0_0_0_0_0_0_0_0" localSheetId="1">'ІІ. Розр. з бюджетом'!$4:$6</definedName>
    <definedName name="Print_Titles_0_0_0_0_0_0_0_0_0_0_0_0_0_0_0_0_0_0_0_0_0_0_0_0_0_0_0_0_0_0_0_0" localSheetId="0">'I. Фін результат'!$7:$9</definedName>
    <definedName name="Print_Titles_0_0_0_0_0_0_0_0_0_0_0_0_0_0_0_0_0_0_0_0_0_0_0_0_0_0_0_0_0_0_0_0" localSheetId="1">'ІІ. Розр. з бюджетом'!$4:$6</definedName>
    <definedName name="Print_Titles_0_0_0_0_0_0_0_0_0_0_0_0_0_0_0_0_0_0_0_0_0_0_0_0_0_0_0_0_0_0_0_0_0" localSheetId="0">'I. Фін результат'!$7:$9</definedName>
    <definedName name="Print_Titles_0_0_0_0_0_0_0_0_0_0_0_0_0_0_0_0_0_0_0_0_0_0_0_0_0_0_0_0_0_0_0_0_0" localSheetId="1">'ІІ. Розр. з бюджетом'!$4:$6</definedName>
    <definedName name="Print_Titles_0_0_0_0_0_0_0_0_0_0_0_0_0_0_0_0_0_0_0_0_0_0_0_0_0_0_0_0_0_0_0_0_0_0" localSheetId="0">'I. Фін результат'!$7:$9</definedName>
    <definedName name="Print_Titles_0_0_0_0_0_0_0_0_0_0_0_0_0_0_0_0_0_0_0_0_0_0_0_0_0_0_0_0_0_0_0_0_0_0" localSheetId="1">'ІІ. Розр. з бюджетом'!$4:$6</definedName>
    <definedName name="Print_Titles_0_0_0_0_0_0_0_0_0_0_0_0_0_0_0_0_0_0_0_0_0_0_0_0_0_0_0_0_0_0_0_0_0_0_0" localSheetId="0">'I. Фін результат'!$7:$9</definedName>
    <definedName name="Print_Titles_0_0_0_0_0_0_0_0_0_0_0_0_0_0_0_0_0_0_0_0_0_0_0_0_0_0_0_0_0_0_0_0_0_0_0" localSheetId="1">'ІІ. Розр. з бюджетом'!$4:$6</definedName>
    <definedName name="Print_Titles_0_0_0_0_0_0_0_0_0_0_0_0_0_0_0_0_0_0_0_0_0_0_0_0_0_0_0_0_0_0_0_0_0_0_0_0" localSheetId="0">'I. Фін результат'!$7:$9</definedName>
    <definedName name="Print_Titles_0_0_0_0_0_0_0_0_0_0_0_0_0_0_0_0_0_0_0_0_0_0_0_0_0_0_0_0_0_0_0_0_0_0_0_0" localSheetId="1">'ІІ. Розр. з бюджетом'!$4:$6</definedName>
    <definedName name="Print_Titles_0_0_0_0_0_0_0_0_0_0_0_0_0_0_0_0_0_0_0_0_0_0_0_0_0_0_0_0_0_0_0_0_0_0_0_0_0" localSheetId="0">'I. Фін результат'!$7:$9</definedName>
    <definedName name="Print_Titles_0_0_0_0_0_0_0_0_0_0_0_0_0_0_0_0_0_0_0_0_0_0_0_0_0_0_0_0_0_0_0_0_0_0_0_0_0" localSheetId="1">'ІІ. Розр. з бюджетом'!$4:$6</definedName>
    <definedName name="Print_Titles_0_0_0_0_0_0_0_0_0_0_0_0_0_0_0_0_0_0_0_0_0_0_0_0_0_0_0_0_0_0_0_0_0_0_0_0_0_0" localSheetId="0">'I. Фін результат'!$7:$9</definedName>
    <definedName name="Print_Titles_0_0_0_0_0_0_0_0_0_0_0_0_0_0_0_0_0_0_0_0_0_0_0_0_0_0_0_0_0_0_0_0_0_0_0_0_0_0" localSheetId="1">'ІІ. Розр. з бюджетом'!$4:$6</definedName>
    <definedName name="SU_ID">#REF!</definedName>
    <definedName name="ttttttt">#REF!</definedName>
    <definedName name="yyyy">#REF!</definedName>
    <definedName name="ав">#REF!</definedName>
    <definedName name="е">#REF!</definedName>
    <definedName name="є">#REF!</definedName>
    <definedName name="_xlnm.Print_Titles" localSheetId="0">'I. Фін результат'!$7:$9</definedName>
    <definedName name="_xlnm.Print_Titles" localSheetId="1">'ІІ. Розр. з бюджетом'!$4:$6</definedName>
    <definedName name="ів">#REF!</definedName>
    <definedName name="ів___0">#REF!</definedName>
    <definedName name="ів_22">#REF!</definedName>
    <definedName name="ів_26">#REF!</definedName>
    <definedName name="іваф">#REF!</definedName>
    <definedName name="йуц">#REF!</definedName>
    <definedName name="йцу">#REF!</definedName>
    <definedName name="йцуйй">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'I. Фін результат'!$A$1:$I$107</definedName>
    <definedName name="_xlnm.Print_Area" localSheetId="2">'IV. Кап. інвестиції'!$A$1:$H$18</definedName>
    <definedName name="_xlnm.Print_Area" localSheetId="3">'VII Статутн. капіт'!$A$1:$H$21</definedName>
    <definedName name="_xlnm.Print_Area" localSheetId="1">'ІІ. Розр. з бюджетом'!$A$1:$H$46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р">#REF!</definedName>
    <definedName name="уйцукйцуйу">#REF!</definedName>
    <definedName name="ш">#REF!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3"/>
  <c r="H9"/>
  <c r="H34" i="2"/>
  <c r="H28"/>
  <c r="G26"/>
  <c r="H81" i="1"/>
  <c r="G81"/>
  <c r="H71"/>
  <c r="G71"/>
  <c r="H69"/>
  <c r="G69"/>
  <c r="H65"/>
  <c r="G65"/>
  <c r="H53"/>
  <c r="G53"/>
  <c r="H56"/>
  <c r="G56"/>
  <c r="H52"/>
  <c r="G52"/>
  <c r="H43"/>
  <c r="G43"/>
  <c r="H42"/>
  <c r="G42"/>
  <c r="H41"/>
  <c r="G41"/>
  <c r="H40"/>
  <c r="G40"/>
  <c r="H39"/>
  <c r="G39"/>
  <c r="H38"/>
  <c r="G38"/>
  <c r="H37"/>
  <c r="G37"/>
  <c r="H35"/>
  <c r="G35"/>
  <c r="H34"/>
  <c r="G34"/>
  <c r="H33"/>
  <c r="G33"/>
  <c r="H29"/>
  <c r="G29"/>
  <c r="H28"/>
  <c r="G28"/>
  <c r="H26"/>
  <c r="G26"/>
  <c r="H25"/>
  <c r="G25"/>
  <c r="H24"/>
  <c r="G24"/>
  <c r="H23"/>
  <c r="G23"/>
  <c r="D53" l="1"/>
  <c r="F22"/>
  <c r="D9" i="2" l="1"/>
  <c r="C9"/>
  <c r="F92" i="1"/>
  <c r="D92"/>
  <c r="C92"/>
  <c r="C69"/>
  <c r="F7" i="3"/>
  <c r="C7"/>
  <c r="D7"/>
  <c r="F9" i="4" l="1"/>
  <c r="G9" s="1"/>
  <c r="E9"/>
  <c r="D9"/>
  <c r="C9"/>
  <c r="H13" i="3"/>
  <c r="G13"/>
  <c r="G12"/>
  <c r="H11"/>
  <c r="G11"/>
  <c r="G10"/>
  <c r="G9"/>
  <c r="G8"/>
  <c r="E7"/>
  <c r="H7" s="1"/>
  <c r="G40" i="2"/>
  <c r="G39"/>
  <c r="F38"/>
  <c r="E38"/>
  <c r="G38" s="1"/>
  <c r="D38"/>
  <c r="C38"/>
  <c r="G37"/>
  <c r="H36"/>
  <c r="G36"/>
  <c r="G35"/>
  <c r="G34"/>
  <c r="F33"/>
  <c r="E33"/>
  <c r="D33"/>
  <c r="C33"/>
  <c r="G31"/>
  <c r="G30"/>
  <c r="H29"/>
  <c r="G29"/>
  <c r="G28"/>
  <c r="F27"/>
  <c r="E27"/>
  <c r="D27"/>
  <c r="C27"/>
  <c r="H26"/>
  <c r="G25"/>
  <c r="G24"/>
  <c r="G23"/>
  <c r="G22"/>
  <c r="H20"/>
  <c r="G20"/>
  <c r="F19"/>
  <c r="E19"/>
  <c r="G19" s="1"/>
  <c r="D19"/>
  <c r="C19"/>
  <c r="G11"/>
  <c r="F9"/>
  <c r="G9" s="1"/>
  <c r="E9"/>
  <c r="F102" i="1"/>
  <c r="E102"/>
  <c r="D102"/>
  <c r="C102"/>
  <c r="H101"/>
  <c r="G101"/>
  <c r="H100"/>
  <c r="G100"/>
  <c r="H99"/>
  <c r="G99"/>
  <c r="H98"/>
  <c r="G98"/>
  <c r="H95"/>
  <c r="G95"/>
  <c r="E92"/>
  <c r="G92" s="1"/>
  <c r="G91"/>
  <c r="G90"/>
  <c r="G89"/>
  <c r="F88"/>
  <c r="E88"/>
  <c r="D88"/>
  <c r="C88"/>
  <c r="G85"/>
  <c r="F72"/>
  <c r="E72"/>
  <c r="G72" s="1"/>
  <c r="D72"/>
  <c r="C72"/>
  <c r="F69"/>
  <c r="E69"/>
  <c r="D69"/>
  <c r="D83" s="1"/>
  <c r="H67"/>
  <c r="G67"/>
  <c r="H63"/>
  <c r="G63"/>
  <c r="H59"/>
  <c r="G59"/>
  <c r="F57"/>
  <c r="E57"/>
  <c r="D57"/>
  <c r="C57"/>
  <c r="G55"/>
  <c r="G54"/>
  <c r="F53"/>
  <c r="E53"/>
  <c r="E83" s="1"/>
  <c r="C53"/>
  <c r="C83" s="1"/>
  <c r="H51"/>
  <c r="G51"/>
  <c r="F45"/>
  <c r="E45"/>
  <c r="D45"/>
  <c r="C45"/>
  <c r="H44"/>
  <c r="G44"/>
  <c r="H36"/>
  <c r="G36"/>
  <c r="H32"/>
  <c r="G32"/>
  <c r="H31"/>
  <c r="G31"/>
  <c r="H30"/>
  <c r="G30"/>
  <c r="H27"/>
  <c r="G27"/>
  <c r="E22"/>
  <c r="D22"/>
  <c r="C22"/>
  <c r="H20"/>
  <c r="G20"/>
  <c r="H19"/>
  <c r="G19"/>
  <c r="H18"/>
  <c r="G18"/>
  <c r="H17"/>
  <c r="G17"/>
  <c r="H16"/>
  <c r="G16"/>
  <c r="H15"/>
  <c r="G15"/>
  <c r="H14"/>
  <c r="G14"/>
  <c r="H13"/>
  <c r="G13"/>
  <c r="F12"/>
  <c r="E12"/>
  <c r="E21" s="1"/>
  <c r="D12"/>
  <c r="C12"/>
  <c r="C21" s="1"/>
  <c r="C64" s="1"/>
  <c r="H11"/>
  <c r="G11"/>
  <c r="H27" i="2" l="1"/>
  <c r="F41"/>
  <c r="D41"/>
  <c r="F83" i="1"/>
  <c r="H83" s="1"/>
  <c r="F84"/>
  <c r="D84"/>
  <c r="C41" i="2"/>
  <c r="H33"/>
  <c r="G88" i="1"/>
  <c r="G102"/>
  <c r="G57"/>
  <c r="G45"/>
  <c r="E64"/>
  <c r="E75" s="1"/>
  <c r="E80" s="1"/>
  <c r="E17" i="2" s="1"/>
  <c r="G22" i="1"/>
  <c r="C87"/>
  <c r="C93" s="1"/>
  <c r="C75"/>
  <c r="C80" s="1"/>
  <c r="C17" i="2" s="1"/>
  <c r="H12" i="1"/>
  <c r="D21"/>
  <c r="D64" s="1"/>
  <c r="F21"/>
  <c r="H22"/>
  <c r="H45"/>
  <c r="H57"/>
  <c r="C84"/>
  <c r="E84"/>
  <c r="H88"/>
  <c r="H92"/>
  <c r="H102"/>
  <c r="H19" i="2"/>
  <c r="G27"/>
  <c r="G33"/>
  <c r="E41"/>
  <c r="G7" i="3"/>
  <c r="G12" i="1"/>
  <c r="G41" i="2" l="1"/>
  <c r="G83" i="1"/>
  <c r="G84"/>
  <c r="E87"/>
  <c r="E93" s="1"/>
  <c r="H84"/>
  <c r="G21"/>
  <c r="F64"/>
  <c r="H21"/>
  <c r="D87"/>
  <c r="D93" s="1"/>
  <c r="D75"/>
  <c r="D80" s="1"/>
  <c r="D17" i="2" s="1"/>
  <c r="H41"/>
  <c r="G64" i="1" l="1"/>
  <c r="F87"/>
  <c r="F75"/>
  <c r="H64"/>
  <c r="G75" l="1"/>
  <c r="F80"/>
  <c r="H75"/>
  <c r="G87"/>
  <c r="F93"/>
  <c r="H87"/>
  <c r="G93" l="1"/>
  <c r="H93"/>
  <c r="G80"/>
  <c r="F17" i="2"/>
  <c r="H80" i="1"/>
</calcChain>
</file>

<file path=xl/sharedStrings.xml><?xml version="1.0" encoding="utf-8"?>
<sst xmlns="http://schemas.openxmlformats.org/spreadsheetml/2006/main" count="339" uniqueCount="172">
  <si>
    <t>ЗВІТ</t>
  </si>
  <si>
    <t>Таблиця 1</t>
  </si>
  <si>
    <t>І. Формування фінансових результатів</t>
  </si>
  <si>
    <t>(тис.грн.)</t>
  </si>
  <si>
    <t>Найменування показника</t>
  </si>
  <si>
    <t xml:space="preserve">Код рядка </t>
  </si>
  <si>
    <t>Факт наростаючим підсумком
з початку року</t>
  </si>
  <si>
    <t>за І півріччя 2017 року</t>
  </si>
  <si>
    <t>план</t>
  </si>
  <si>
    <t>факт</t>
  </si>
  <si>
    <t>відхилення,  +/–</t>
  </si>
  <si>
    <t>виконання, %</t>
  </si>
  <si>
    <t xml:space="preserve">пояснення та обґрунтування відхилення від запланованого рівня доходів/витрат                               </t>
  </si>
  <si>
    <t>Доходи і витрати (деталізація)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</si>
  <si>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</si>
  <si>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</si>
  <si>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</si>
  <si>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</si>
  <si>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</si>
  <si>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 на оплату праці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</si>
  <si>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</si>
  <si>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</si>
  <si>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</si>
  <si>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</si>
  <si>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</si>
  <si>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</si>
  <si>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</si>
  <si>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(    )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</si>
  <si>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</si>
  <si>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</si>
  <si>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</si>
  <si>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</si>
  <si>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</si>
  <si>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</si>
  <si>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</si>
  <si>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</si>
  <si>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</si>
  <si>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</si>
  <si>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</si>
  <si>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</si>
  <si>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</si>
  <si>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</si>
  <si>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</si>
  <si>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</si>
  <si>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</si>
  <si>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</si>
  <si>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</si>
  <si>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</si>
  <si>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</si>
  <si>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</si>
  <si>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</si>
  <si>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</si>
  <si>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</si>
  <si>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</si>
  <si>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</si>
  <si>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</si>
  <si>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</si>
  <si>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</si>
  <si>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</si>
  <si>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</si>
  <si>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</si>
  <si>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</si>
  <si>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</si>
  <si>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</si>
  <si>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Фінансовий результат від операційної діяльності</t>
  </si>
  <si>
    <t>Втрати від участі в капіталі (розшифрувати)</t>
  </si>
  <si>
    <t>Фінансові витрати (розшифрувати)</t>
  </si>
  <si>
    <t>Інші доходи, усього, у тому числі: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</si>
  <si>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</si>
  <si>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</si>
  <si>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</si>
  <si>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</si>
  <si>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</si>
  <si>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</si>
  <si>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</si>
  <si>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</si>
  <si>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</si>
  <si>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</si>
  <si>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</si>
  <si>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</si>
  <si>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</si>
  <si>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t>Розрахунок показника EBITDA</t>
  </si>
  <si>
    <t>Фінансовий результат від операційної діяльності, рядок 1100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</si>
  <si>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</si>
  <si>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</si>
  <si>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</si>
  <si>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</si>
  <si>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</si>
  <si>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EBITDA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</si>
  <si>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</si>
  <si>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</si>
  <si>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</si>
  <si>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</si>
  <si>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</si>
  <si>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</si>
  <si>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Усього</t>
  </si>
  <si>
    <t>Головний лікар КП “МЛДЦ”</t>
  </si>
  <si>
    <t>_____________________________</t>
  </si>
  <si>
    <t xml:space="preserve">Д.С. Фостаковський </t>
  </si>
  <si>
    <t xml:space="preserve">    (посада)</t>
  </si>
  <si>
    <t xml:space="preserve">                   (підпис)</t>
  </si>
  <si>
    <t xml:space="preserve">         (ініціали, прізвище)    </t>
  </si>
  <si>
    <t>Таблиця 2</t>
  </si>
  <si>
    <t>IІ. Розрахунки з бюджетом</t>
  </si>
  <si>
    <t>тис.грн.</t>
  </si>
  <si>
    <t xml:space="preserve">Факт наростаючим підсумком
з початку року </t>
  </si>
  <si>
    <t xml:space="preserve">план </t>
  </si>
  <si>
    <t xml:space="preserve">факт 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</si>
  <si>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</si>
  <si>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</si>
  <si>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>х</t>
  </si>
  <si>
    <t>Нараховані до сплати відрахування частини чистого прибутку, усього, у тому числі:</t>
  </si>
  <si>
    <t>комунальними підприємствами міста до міського бюджету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</si>
  <si>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</si>
  <si>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</si>
  <si>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</si>
  <si>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</si>
  <si>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</si>
  <si>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</si>
  <si>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</si>
  <si>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</si>
  <si>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</si>
  <si>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</si>
  <si>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</si>
  <si>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</si>
  <si>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</si>
  <si>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</si>
  <si>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</si>
  <si>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(військовий збір)</t>
  </si>
  <si>
    <t>Сплата податків та зборів до місцевих бюджетів (податкові платежі), усього, у тому числі:</t>
  </si>
  <si>
    <t>податок на прибуток</t>
  </si>
  <si>
    <t>земельний податок</t>
  </si>
  <si>
    <t>орендна плата</t>
  </si>
  <si>
    <t>інші податки та збори (розшифрувати)</t>
  </si>
  <si>
    <t>Інші податки, збори та платежі, усього, у тому числі:</t>
  </si>
  <si>
    <t>відрахування частини чистого прибутку комунальними підприємствами міста до міського бюджету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</si>
  <si>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</si>
  <si>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</si>
  <si>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</si>
  <si>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</si>
  <si>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</si>
  <si>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</si>
  <si>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Усього виплат </t>
  </si>
  <si>
    <t>Таблиця 4</t>
  </si>
  <si>
    <t xml:space="preserve">IV. Капітальні інвестиції </t>
  </si>
  <si>
    <t>Факт наростаючим підсумком з початку року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</si>
  <si>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</si>
  <si>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</si>
  <si>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</si>
  <si>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</si>
  <si>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</si>
  <si>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</si>
  <si>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</si>
  <si>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</si>
  <si>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Таблиця 7</t>
  </si>
  <si>
    <t>IV. Розподіл коштів, отриманих з міського бюджету на поповнення статутного капіталу</t>
  </si>
  <si>
    <t>Надходження коштів з міського бюджету</t>
  </si>
  <si>
    <t>Поповнення статуного капіталу підприємства</t>
  </si>
  <si>
    <t>Направлення коштів на:</t>
  </si>
  <si>
    <t>придбання та оновлення необоротних активів (розшифрувати)</t>
  </si>
  <si>
    <t>поповнення обігових коштів (розшифрувати)</t>
  </si>
  <si>
    <t>про виконання показників фінансового плану КП "Міський лікувально-діагностичний центр" за I півріччя  2018 року</t>
  </si>
  <si>
    <t>за І півріччя 2018 року</t>
  </si>
  <si>
    <t>Звітне І півріччя 2018 року</t>
  </si>
  <si>
    <t>за  І півріччя 2018 року</t>
  </si>
  <si>
    <t>Звітне І півріччя  2018 року</t>
  </si>
  <si>
    <t xml:space="preserve">за І півріччя 2017 року </t>
  </si>
  <si>
    <t>інші операційні витрати (розшифрувати)</t>
  </si>
  <si>
    <r>
      <t xml:space="preserve">Дохід від участі в капіталі </t>
    </r>
    <r>
      <rPr>
        <sz val="12"/>
        <rFont val="Times New Roman"/>
        <family val="1"/>
        <charset val="204"/>
      </rPr>
      <t>(50% прибутку отриманих від спільної діяльності)</t>
    </r>
  </si>
  <si>
    <r>
      <t xml:space="preserve">Інші фінансові доходи </t>
    </r>
    <r>
      <rPr>
        <sz val="12"/>
        <rFont val="Times New Roman"/>
        <family val="1"/>
        <charset val="204"/>
      </rPr>
      <t>(отримані відсотки банку)</t>
    </r>
  </si>
  <si>
    <r>
      <t xml:space="preserve">інші витрати на збут </t>
    </r>
    <r>
      <rPr>
        <sz val="12"/>
        <rFont val="Times New Roman"/>
        <family val="1"/>
        <charset val="204"/>
      </rPr>
      <t>(придбання попереджувальних знаків)</t>
    </r>
  </si>
  <si>
    <r>
      <t>інші доходи</t>
    </r>
    <r>
      <rPr>
        <sz val="12"/>
        <rFont val="Times New Roman"/>
        <family val="1"/>
        <charset val="204"/>
      </rPr>
      <t xml:space="preserve"> (дохід від безоплатно одержаних основних засобів(в частині амортизаційних відрахувань)</t>
    </r>
  </si>
</sst>
</file>

<file path=xl/styles.xml><?xml version="1.0" encoding="utf-8"?>
<styleSheet xmlns="http://schemas.openxmlformats.org/spreadsheetml/2006/main">
  <numFmts count="3">
    <numFmt numFmtId="164" formatCode="_(* #,##0_);_(* \(#,##0\);_(* \-_);_(@_)"/>
    <numFmt numFmtId="165" formatCode="0.0"/>
    <numFmt numFmtId="166" formatCode="#,##0.0"/>
  </numFmts>
  <fonts count="13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8" fillId="0" borderId="0" applyBorder="0" applyProtection="0"/>
  </cellStyleXfs>
  <cellXfs count="108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 applyProtection="1">
      <alignment horizontal="righ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166" fontId="1" fillId="2" borderId="0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66" fontId="1" fillId="0" borderId="0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 applyProtection="1">
      <alignment horizontal="right" vertical="center" wrapText="1"/>
    </xf>
    <xf numFmtId="0" fontId="7" fillId="0" borderId="0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right" vertical="center" wrapText="1"/>
    </xf>
    <xf numFmtId="0" fontId="6" fillId="2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 applyProtection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 applyProtection="1">
      <alignment horizontal="right" vertical="center" wrapText="1"/>
    </xf>
    <xf numFmtId="0" fontId="1" fillId="0" borderId="0" xfId="0" applyFont="1" applyAlignment="1">
      <alignment horizontal="center" vertical="center"/>
    </xf>
    <xf numFmtId="164" fontId="1" fillId="2" borderId="1" xfId="0" applyNumberFormat="1" applyFont="1" applyFill="1" applyBorder="1" applyAlignment="1">
      <alignment horizontal="right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 applyProtection="1">
      <alignment horizontal="right" vertical="center" wrapText="1"/>
    </xf>
    <xf numFmtId="165" fontId="11" fillId="2" borderId="1" xfId="1" applyNumberFormat="1" applyFont="1" applyFill="1" applyBorder="1" applyAlignment="1" applyProtection="1">
      <alignment horizontal="right" vertical="center" wrapText="1"/>
    </xf>
    <xf numFmtId="165" fontId="12" fillId="2" borderId="1" xfId="1" applyNumberFormat="1" applyFont="1" applyFill="1" applyBorder="1" applyAlignment="1" applyProtection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166" fontId="1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" fillId="0" borderId="0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99"/>
    <pageSetUpPr fitToPage="1"/>
  </sheetPr>
  <dimension ref="A2:AMK107"/>
  <sheetViews>
    <sheetView view="pageBreakPreview" topLeftCell="A88" zoomScaleNormal="50" workbookViewId="0">
      <selection activeCell="A71" sqref="A71"/>
    </sheetView>
  </sheetViews>
  <sheetFormatPr defaultRowHeight="18.75"/>
  <cols>
    <col min="1" max="1" width="88.85546875" style="1" customWidth="1"/>
    <col min="2" max="2" width="13.42578125" style="2" customWidth="1"/>
    <col min="3" max="4" width="21.42578125" style="2" customWidth="1"/>
    <col min="5" max="6" width="12.42578125" style="2" customWidth="1"/>
    <col min="7" max="7" width="20" style="2" customWidth="1"/>
    <col min="8" max="8" width="19.85546875" style="2" customWidth="1"/>
    <col min="9" max="9" width="0.140625" style="2" customWidth="1"/>
    <col min="10" max="1025" width="9.140625" style="1" customWidth="1"/>
  </cols>
  <sheetData>
    <row r="2" spans="1:9">
      <c r="A2" s="84" t="s">
        <v>0</v>
      </c>
      <c r="B2" s="84"/>
      <c r="C2" s="84"/>
      <c r="D2" s="84"/>
      <c r="E2" s="84"/>
      <c r="F2" s="84"/>
      <c r="G2" s="84"/>
      <c r="H2" s="84"/>
    </row>
    <row r="3" spans="1:9" ht="18.75" customHeight="1">
      <c r="A3" s="90" t="s">
        <v>161</v>
      </c>
      <c r="B3" s="90"/>
      <c r="C3" s="90"/>
      <c r="D3" s="90"/>
      <c r="E3" s="90"/>
      <c r="F3" s="90"/>
      <c r="G3" s="90"/>
      <c r="H3" s="90"/>
    </row>
    <row r="4" spans="1:9">
      <c r="B4" s="84"/>
      <c r="C4" s="84"/>
      <c r="D4" s="84"/>
      <c r="E4" s="84"/>
      <c r="F4" s="84"/>
      <c r="G4" s="84"/>
      <c r="I4" s="4" t="s">
        <v>1</v>
      </c>
    </row>
    <row r="5" spans="1:9" ht="18.75" customHeight="1">
      <c r="A5" s="91" t="s">
        <v>2</v>
      </c>
      <c r="B5" s="91"/>
      <c r="C5" s="91"/>
      <c r="D5" s="91"/>
      <c r="E5" s="91"/>
      <c r="F5" s="91"/>
      <c r="G5" s="91"/>
      <c r="H5" s="91"/>
      <c r="I5" s="91"/>
    </row>
    <row r="6" spans="1:9" ht="22.5" customHeight="1">
      <c r="A6" s="5"/>
      <c r="B6" s="3"/>
      <c r="C6" s="3"/>
      <c r="D6" s="3"/>
      <c r="E6" s="3"/>
      <c r="F6" s="3"/>
      <c r="G6" s="3"/>
      <c r="H6" s="3" t="s">
        <v>3</v>
      </c>
      <c r="I6" s="3"/>
    </row>
    <row r="7" spans="1:9" ht="39" customHeight="1">
      <c r="A7" s="92" t="s">
        <v>4</v>
      </c>
      <c r="B7" s="93" t="s">
        <v>5</v>
      </c>
      <c r="C7" s="93" t="s">
        <v>6</v>
      </c>
      <c r="D7" s="93"/>
      <c r="E7" s="92" t="s">
        <v>163</v>
      </c>
      <c r="F7" s="92"/>
      <c r="G7" s="92"/>
      <c r="H7" s="92"/>
      <c r="I7" s="92"/>
    </row>
    <row r="8" spans="1:9" ht="104.25" customHeight="1">
      <c r="A8" s="92"/>
      <c r="B8" s="93"/>
      <c r="C8" s="7" t="s">
        <v>7</v>
      </c>
      <c r="D8" s="7" t="s">
        <v>162</v>
      </c>
      <c r="E8" s="7" t="s">
        <v>8</v>
      </c>
      <c r="F8" s="7" t="s">
        <v>9</v>
      </c>
      <c r="G8" s="8" t="s">
        <v>10</v>
      </c>
      <c r="H8" s="8" t="s">
        <v>11</v>
      </c>
      <c r="I8" s="7" t="s">
        <v>12</v>
      </c>
    </row>
    <row r="9" spans="1:9">
      <c r="A9" s="6">
        <v>1</v>
      </c>
      <c r="B9" s="7">
        <v>2</v>
      </c>
      <c r="C9" s="6">
        <v>3</v>
      </c>
      <c r="D9" s="7">
        <v>4</v>
      </c>
      <c r="E9" s="6">
        <v>5</v>
      </c>
      <c r="F9" s="7">
        <v>6</v>
      </c>
      <c r="G9" s="6">
        <v>7</v>
      </c>
      <c r="H9" s="7">
        <v>8</v>
      </c>
      <c r="I9" s="6">
        <v>9</v>
      </c>
    </row>
    <row r="10" spans="1:9" s="9" customFormat="1" ht="24.95" customHeight="1">
      <c r="A10" s="85" t="s">
        <v>13</v>
      </c>
      <c r="B10" s="85"/>
      <c r="C10" s="85"/>
      <c r="D10" s="85"/>
      <c r="E10" s="85"/>
      <c r="F10" s="85"/>
      <c r="G10" s="85"/>
      <c r="H10" s="85"/>
      <c r="I10" s="85"/>
    </row>
    <row r="11" spans="1:9" s="9" customFormat="1" ht="20.100000000000001" customHeight="1">
      <c r="A11" s="10" t="s">
        <v>14</v>
      </c>
      <c r="B11" s="11">
        <v>1000</v>
      </c>
      <c r="C11" s="12">
        <v>7586</v>
      </c>
      <c r="D11" s="12">
        <v>12874</v>
      </c>
      <c r="E11" s="12">
        <v>11625</v>
      </c>
      <c r="F11" s="12">
        <v>12874</v>
      </c>
      <c r="G11" s="12">
        <f t="shared" ref="G11:G22" si="0">F11-E11</f>
        <v>1249</v>
      </c>
      <c r="H11" s="13">
        <f t="shared" ref="H11:H22" si="1">(F11/E11)*100</f>
        <v>110.74408602150538</v>
      </c>
      <c r="I11" s="14"/>
    </row>
    <row r="12" spans="1:9" ht="20.100000000000001" customHeight="1">
      <c r="A12" s="10" t="s">
        <v>15</v>
      </c>
      <c r="B12" s="11">
        <v>1010</v>
      </c>
      <c r="C12" s="12">
        <f>SUM(C13:C20)</f>
        <v>-8024</v>
      </c>
      <c r="D12" s="12">
        <f>SUM(D13:D20)</f>
        <v>-10859</v>
      </c>
      <c r="E12" s="12">
        <f>SUM(E13:E20)</f>
        <v>-9705</v>
      </c>
      <c r="F12" s="12">
        <f>SUM(F13:F20)</f>
        <v>-10859</v>
      </c>
      <c r="G12" s="12">
        <f t="shared" si="0"/>
        <v>-1154</v>
      </c>
      <c r="H12" s="13">
        <f t="shared" si="1"/>
        <v>111.89077794951056</v>
      </c>
      <c r="I12" s="14"/>
    </row>
    <row r="13" spans="1:9" s="19" customFormat="1" ht="20.100000000000001" customHeight="1">
      <c r="A13" s="15" t="s">
        <v>16</v>
      </c>
      <c r="B13" s="7">
        <v>1011</v>
      </c>
      <c r="C13" s="16">
        <v>-1507</v>
      </c>
      <c r="D13" s="16">
        <v>-1520</v>
      </c>
      <c r="E13" s="16">
        <v>-1400</v>
      </c>
      <c r="F13" s="16">
        <v>-1520</v>
      </c>
      <c r="G13" s="16">
        <f t="shared" si="0"/>
        <v>-120</v>
      </c>
      <c r="H13" s="17">
        <f t="shared" si="1"/>
        <v>108.57142857142857</v>
      </c>
      <c r="I13" s="18"/>
    </row>
    <row r="14" spans="1:9" s="19" customFormat="1" ht="20.100000000000001" customHeight="1">
      <c r="A14" s="15" t="s">
        <v>17</v>
      </c>
      <c r="B14" s="7">
        <v>1012</v>
      </c>
      <c r="C14" s="16">
        <v>-171</v>
      </c>
      <c r="D14" s="16">
        <v>-376</v>
      </c>
      <c r="E14" s="16">
        <v>-200</v>
      </c>
      <c r="F14" s="16">
        <v>-376</v>
      </c>
      <c r="G14" s="16">
        <f t="shared" si="0"/>
        <v>-176</v>
      </c>
      <c r="H14" s="17">
        <f t="shared" si="1"/>
        <v>188</v>
      </c>
      <c r="I14" s="18"/>
    </row>
    <row r="15" spans="1:9" s="19" customFormat="1" ht="20.100000000000001" customHeight="1">
      <c r="A15" s="15" t="s">
        <v>18</v>
      </c>
      <c r="B15" s="7">
        <v>1013</v>
      </c>
      <c r="C15" s="16">
        <v>-41</v>
      </c>
      <c r="D15" s="16">
        <v>-217</v>
      </c>
      <c r="E15" s="16">
        <v>-80</v>
      </c>
      <c r="F15" s="16">
        <v>-217</v>
      </c>
      <c r="G15" s="16">
        <f t="shared" si="0"/>
        <v>-137</v>
      </c>
      <c r="H15" s="17">
        <f t="shared" si="1"/>
        <v>271.25</v>
      </c>
      <c r="I15" s="18"/>
    </row>
    <row r="16" spans="1:9" s="19" customFormat="1" ht="20.100000000000001" customHeight="1">
      <c r="A16" s="15" t="s">
        <v>19</v>
      </c>
      <c r="B16" s="7">
        <v>1014</v>
      </c>
      <c r="C16" s="16">
        <v>-4633</v>
      </c>
      <c r="D16" s="16">
        <v>-6371</v>
      </c>
      <c r="E16" s="16">
        <v>-5972</v>
      </c>
      <c r="F16" s="16">
        <v>-6371</v>
      </c>
      <c r="G16" s="16">
        <f t="shared" si="0"/>
        <v>-399</v>
      </c>
      <c r="H16" s="17">
        <f t="shared" si="1"/>
        <v>106.68117883456129</v>
      </c>
      <c r="I16" s="18"/>
    </row>
    <row r="17" spans="1:9" s="19" customFormat="1" ht="20.100000000000001" customHeight="1">
      <c r="A17" s="15" t="s">
        <v>20</v>
      </c>
      <c r="B17" s="7">
        <v>1015</v>
      </c>
      <c r="C17" s="16">
        <v>-874</v>
      </c>
      <c r="D17" s="16">
        <v>-1206</v>
      </c>
      <c r="E17" s="16">
        <v>-1214</v>
      </c>
      <c r="F17" s="16">
        <v>-1206</v>
      </c>
      <c r="G17" s="16">
        <f t="shared" si="0"/>
        <v>8</v>
      </c>
      <c r="H17" s="17">
        <f t="shared" si="1"/>
        <v>99.341021416803954</v>
      </c>
      <c r="I17" s="18"/>
    </row>
    <row r="18" spans="1:9" s="19" customFormat="1" ht="37.5">
      <c r="A18" s="15" t="s">
        <v>21</v>
      </c>
      <c r="B18" s="7">
        <v>1016</v>
      </c>
      <c r="C18" s="16">
        <v>-138</v>
      </c>
      <c r="D18" s="16">
        <v>-150</v>
      </c>
      <c r="E18" s="16">
        <v>-100</v>
      </c>
      <c r="F18" s="16">
        <v>-150</v>
      </c>
      <c r="G18" s="16">
        <f t="shared" si="0"/>
        <v>-50</v>
      </c>
      <c r="H18" s="17">
        <f t="shared" si="1"/>
        <v>150</v>
      </c>
      <c r="I18" s="18"/>
    </row>
    <row r="19" spans="1:9" s="19" customFormat="1" ht="20.100000000000001" customHeight="1">
      <c r="A19" s="15" t="s">
        <v>22</v>
      </c>
      <c r="B19" s="7">
        <v>1017</v>
      </c>
      <c r="C19" s="16">
        <v>-610</v>
      </c>
      <c r="D19" s="16">
        <v>-652</v>
      </c>
      <c r="E19" s="16">
        <v>-624</v>
      </c>
      <c r="F19" s="16">
        <v>-652</v>
      </c>
      <c r="G19" s="16">
        <f t="shared" si="0"/>
        <v>-28</v>
      </c>
      <c r="H19" s="17">
        <f t="shared" si="1"/>
        <v>104.48717948717949</v>
      </c>
      <c r="I19" s="18"/>
    </row>
    <row r="20" spans="1:9" s="19" customFormat="1" ht="20.100000000000001" customHeight="1">
      <c r="A20" s="15" t="s">
        <v>23</v>
      </c>
      <c r="B20" s="7">
        <v>1018</v>
      </c>
      <c r="C20" s="16">
        <v>-50</v>
      </c>
      <c r="D20" s="16">
        <v>-367</v>
      </c>
      <c r="E20" s="16">
        <v>-115</v>
      </c>
      <c r="F20" s="16">
        <v>-367</v>
      </c>
      <c r="G20" s="16">
        <f t="shared" si="0"/>
        <v>-252</v>
      </c>
      <c r="H20" s="17">
        <f t="shared" si="1"/>
        <v>319.13043478260869</v>
      </c>
      <c r="I20" s="18"/>
    </row>
    <row r="21" spans="1:9" s="9" customFormat="1" ht="20.100000000000001" customHeight="1">
      <c r="A21" s="10" t="s">
        <v>24</v>
      </c>
      <c r="B21" s="11">
        <v>1020</v>
      </c>
      <c r="C21" s="12">
        <f>SUM(C11,C12)</f>
        <v>-438</v>
      </c>
      <c r="D21" s="12">
        <f>SUM(D11,D12)</f>
        <v>2015</v>
      </c>
      <c r="E21" s="12">
        <f>SUM(E11,E12)</f>
        <v>1920</v>
      </c>
      <c r="F21" s="12">
        <f>SUM(F11,F12)</f>
        <v>2015</v>
      </c>
      <c r="G21" s="12">
        <f t="shared" si="0"/>
        <v>95</v>
      </c>
      <c r="H21" s="13">
        <f t="shared" si="1"/>
        <v>104.94791666666667</v>
      </c>
      <c r="I21" s="14"/>
    </row>
    <row r="22" spans="1:9" ht="20.100000000000001" customHeight="1">
      <c r="A22" s="10" t="s">
        <v>25</v>
      </c>
      <c r="B22" s="11">
        <v>1030</v>
      </c>
      <c r="C22" s="12">
        <f>SUM(C23:C42,C44)</f>
        <v>-1363</v>
      </c>
      <c r="D22" s="12">
        <f>SUM(D23:D42,D44)</f>
        <v>-1787</v>
      </c>
      <c r="E22" s="12">
        <f>SUM(E23:E42,E44)</f>
        <v>-1864</v>
      </c>
      <c r="F22" s="12">
        <f>SUM(F23:F42,F44)</f>
        <v>-1787</v>
      </c>
      <c r="G22" s="12">
        <f t="shared" si="0"/>
        <v>77</v>
      </c>
      <c r="H22" s="13">
        <f t="shared" si="1"/>
        <v>95.869098712446359</v>
      </c>
      <c r="I22" s="14"/>
    </row>
    <row r="23" spans="1:9" ht="20.100000000000001" customHeight="1">
      <c r="A23" s="15" t="s">
        <v>26</v>
      </c>
      <c r="B23" s="6">
        <v>1031</v>
      </c>
      <c r="C23" s="70">
        <v>-3</v>
      </c>
      <c r="D23" s="76" t="s">
        <v>27</v>
      </c>
      <c r="E23" s="70">
        <v>-20</v>
      </c>
      <c r="F23" s="70" t="s">
        <v>27</v>
      </c>
      <c r="G23" s="78" t="e">
        <f t="shared" ref="G23:G26" si="2">F23-E23</f>
        <v>#VALUE!</v>
      </c>
      <c r="H23" s="79" t="e">
        <f t="shared" ref="H23:H26" si="3">(F23/E23)*100</f>
        <v>#VALUE!</v>
      </c>
      <c r="I23" s="18"/>
    </row>
    <row r="24" spans="1:9" ht="20.100000000000001" customHeight="1">
      <c r="A24" s="15" t="s">
        <v>28</v>
      </c>
      <c r="B24" s="6">
        <v>1032</v>
      </c>
      <c r="C24" s="70" t="s">
        <v>27</v>
      </c>
      <c r="D24" s="76">
        <v>-17</v>
      </c>
      <c r="E24" s="70">
        <v>-18</v>
      </c>
      <c r="F24" s="70">
        <v>-17</v>
      </c>
      <c r="G24" s="16">
        <f t="shared" si="2"/>
        <v>1</v>
      </c>
      <c r="H24" s="17">
        <f t="shared" si="3"/>
        <v>94.444444444444443</v>
      </c>
      <c r="I24" s="18"/>
    </row>
    <row r="25" spans="1:9" ht="20.100000000000001" customHeight="1">
      <c r="A25" s="15" t="s">
        <v>29</v>
      </c>
      <c r="B25" s="6">
        <v>1033</v>
      </c>
      <c r="C25" s="70" t="s">
        <v>27</v>
      </c>
      <c r="D25" s="70" t="s">
        <v>27</v>
      </c>
      <c r="E25" s="70" t="s">
        <v>27</v>
      </c>
      <c r="F25" s="70" t="s">
        <v>27</v>
      </c>
      <c r="G25" s="78" t="e">
        <f t="shared" si="2"/>
        <v>#VALUE!</v>
      </c>
      <c r="H25" s="79" t="e">
        <f t="shared" si="3"/>
        <v>#VALUE!</v>
      </c>
      <c r="I25" s="18"/>
    </row>
    <row r="26" spans="1:9" ht="20.100000000000001" customHeight="1">
      <c r="A26" s="15" t="s">
        <v>30</v>
      </c>
      <c r="B26" s="6">
        <v>1034</v>
      </c>
      <c r="C26" s="16">
        <v>-2</v>
      </c>
      <c r="D26" s="70">
        <v>-1</v>
      </c>
      <c r="E26" s="16">
        <v>-2</v>
      </c>
      <c r="F26" s="70">
        <v>-1</v>
      </c>
      <c r="G26" s="16">
        <f t="shared" si="2"/>
        <v>1</v>
      </c>
      <c r="H26" s="17">
        <f t="shared" si="3"/>
        <v>50</v>
      </c>
      <c r="I26" s="18"/>
    </row>
    <row r="27" spans="1:9" ht="20.100000000000001" customHeight="1">
      <c r="A27" s="15" t="s">
        <v>31</v>
      </c>
      <c r="B27" s="6">
        <v>1035</v>
      </c>
      <c r="C27" s="16">
        <v>-29</v>
      </c>
      <c r="D27" s="70" t="s">
        <v>27</v>
      </c>
      <c r="E27" s="16">
        <v>-10</v>
      </c>
      <c r="F27" s="70" t="s">
        <v>27</v>
      </c>
      <c r="G27" s="78" t="e">
        <f>F27-E27</f>
        <v>#VALUE!</v>
      </c>
      <c r="H27" s="79" t="e">
        <f>(F27/E27)*100</f>
        <v>#VALUE!</v>
      </c>
      <c r="I27" s="18"/>
    </row>
    <row r="28" spans="1:9" s="19" customFormat="1" ht="20.100000000000001" customHeight="1">
      <c r="A28" s="15" t="s">
        <v>32</v>
      </c>
      <c r="B28" s="6">
        <v>1036</v>
      </c>
      <c r="C28" s="71" t="s">
        <v>27</v>
      </c>
      <c r="D28" s="71" t="s">
        <v>27</v>
      </c>
      <c r="E28" s="71">
        <v>-2</v>
      </c>
      <c r="F28" s="71" t="s">
        <v>27</v>
      </c>
      <c r="G28" s="78" t="e">
        <f t="shared" ref="G28:G29" si="4">F28-E28</f>
        <v>#VALUE!</v>
      </c>
      <c r="H28" s="79" t="e">
        <f t="shared" ref="H28:H29" si="5">(F28/E28)*100</f>
        <v>#VALUE!</v>
      </c>
      <c r="I28" s="18"/>
    </row>
    <row r="29" spans="1:9" s="19" customFormat="1" ht="20.100000000000001" customHeight="1">
      <c r="A29" s="15" t="s">
        <v>33</v>
      </c>
      <c r="B29" s="6">
        <v>1037</v>
      </c>
      <c r="C29" s="16">
        <v>-13</v>
      </c>
      <c r="D29" s="16">
        <v>-15</v>
      </c>
      <c r="E29" s="16">
        <v>-24</v>
      </c>
      <c r="F29" s="16">
        <v>-15</v>
      </c>
      <c r="G29" s="16">
        <f t="shared" si="4"/>
        <v>9</v>
      </c>
      <c r="H29" s="17">
        <f t="shared" si="5"/>
        <v>62.5</v>
      </c>
      <c r="I29" s="18"/>
    </row>
    <row r="30" spans="1:9" s="19" customFormat="1" ht="20.100000000000001" customHeight="1">
      <c r="A30" s="15" t="s">
        <v>34</v>
      </c>
      <c r="B30" s="6">
        <v>1038</v>
      </c>
      <c r="C30" s="16">
        <v>-926</v>
      </c>
      <c r="D30" s="16">
        <v>-1215</v>
      </c>
      <c r="E30" s="16">
        <v>-1200</v>
      </c>
      <c r="F30" s="16">
        <v>-1215</v>
      </c>
      <c r="G30" s="16">
        <f>F30-E30</f>
        <v>-15</v>
      </c>
      <c r="H30" s="17">
        <f>(F30/E30)*100</f>
        <v>101.25</v>
      </c>
      <c r="I30" s="18"/>
    </row>
    <row r="31" spans="1:9" s="19" customFormat="1" ht="20.100000000000001" customHeight="1">
      <c r="A31" s="15" t="s">
        <v>35</v>
      </c>
      <c r="B31" s="6">
        <v>1039</v>
      </c>
      <c r="C31" s="16">
        <v>-164</v>
      </c>
      <c r="D31" s="16">
        <v>-211</v>
      </c>
      <c r="E31" s="16">
        <v>-244</v>
      </c>
      <c r="F31" s="16">
        <v>-211</v>
      </c>
      <c r="G31" s="16">
        <f>F31-E31</f>
        <v>33</v>
      </c>
      <c r="H31" s="17">
        <f>(F31/E31)*100</f>
        <v>86.47540983606558</v>
      </c>
      <c r="I31" s="18"/>
    </row>
    <row r="32" spans="1:9" s="19" customFormat="1" ht="42.75" customHeight="1">
      <c r="A32" s="15" t="s">
        <v>36</v>
      </c>
      <c r="B32" s="6">
        <v>1040</v>
      </c>
      <c r="C32" s="16">
        <v>-47</v>
      </c>
      <c r="D32" s="16">
        <v>-67</v>
      </c>
      <c r="E32" s="16">
        <v>-56</v>
      </c>
      <c r="F32" s="16">
        <v>-67</v>
      </c>
      <c r="G32" s="16">
        <f>F32-E32</f>
        <v>-11</v>
      </c>
      <c r="H32" s="17">
        <f>(F32/E32)*100</f>
        <v>119.64285714285714</v>
      </c>
      <c r="I32" s="18"/>
    </row>
    <row r="33" spans="1:9" s="19" customFormat="1" ht="42.75" customHeight="1">
      <c r="A33" s="15" t="s">
        <v>37</v>
      </c>
      <c r="B33" s="6">
        <v>1041</v>
      </c>
      <c r="C33" s="71" t="s">
        <v>27</v>
      </c>
      <c r="D33" s="71" t="s">
        <v>27</v>
      </c>
      <c r="E33" s="71" t="s">
        <v>27</v>
      </c>
      <c r="F33" s="71" t="s">
        <v>27</v>
      </c>
      <c r="G33" s="78" t="e">
        <f t="shared" ref="G33:G35" si="6">F33-E33</f>
        <v>#VALUE!</v>
      </c>
      <c r="H33" s="79" t="e">
        <f t="shared" ref="H33:H35" si="7">(F33/E33)*100</f>
        <v>#VALUE!</v>
      </c>
      <c r="I33" s="18"/>
    </row>
    <row r="34" spans="1:9" s="19" customFormat="1" ht="20.100000000000001" customHeight="1">
      <c r="A34" s="15" t="s">
        <v>38</v>
      </c>
      <c r="B34" s="6">
        <v>1042</v>
      </c>
      <c r="C34" s="71" t="s">
        <v>27</v>
      </c>
      <c r="D34" s="71" t="s">
        <v>27</v>
      </c>
      <c r="E34" s="71">
        <v>-2</v>
      </c>
      <c r="F34" s="71" t="s">
        <v>27</v>
      </c>
      <c r="G34" s="78" t="e">
        <f t="shared" si="6"/>
        <v>#VALUE!</v>
      </c>
      <c r="H34" s="79" t="e">
        <f t="shared" si="7"/>
        <v>#VALUE!</v>
      </c>
      <c r="I34" s="18"/>
    </row>
    <row r="35" spans="1:9" s="19" customFormat="1" ht="20.100000000000001" customHeight="1">
      <c r="A35" s="15" t="s">
        <v>39</v>
      </c>
      <c r="B35" s="6">
        <v>1043</v>
      </c>
      <c r="C35" s="71" t="s">
        <v>27</v>
      </c>
      <c r="D35" s="71" t="s">
        <v>27</v>
      </c>
      <c r="E35" s="71">
        <v>-1</v>
      </c>
      <c r="F35" s="71" t="s">
        <v>27</v>
      </c>
      <c r="G35" s="78" t="e">
        <f t="shared" si="6"/>
        <v>#VALUE!</v>
      </c>
      <c r="H35" s="79" t="e">
        <f t="shared" si="7"/>
        <v>#VALUE!</v>
      </c>
      <c r="I35" s="18"/>
    </row>
    <row r="36" spans="1:9" s="19" customFormat="1" ht="20.100000000000001" customHeight="1">
      <c r="A36" s="15" t="s">
        <v>40</v>
      </c>
      <c r="B36" s="6">
        <v>1044</v>
      </c>
      <c r="C36" s="71">
        <v>-31</v>
      </c>
      <c r="D36" s="71">
        <v>-45</v>
      </c>
      <c r="E36" s="71">
        <v>-30</v>
      </c>
      <c r="F36" s="71">
        <v>-45</v>
      </c>
      <c r="G36" s="16">
        <f>F36-E36</f>
        <v>-15</v>
      </c>
      <c r="H36" s="17">
        <f>(F36/E36)*100</f>
        <v>150</v>
      </c>
      <c r="I36" s="18"/>
    </row>
    <row r="37" spans="1:9" s="19" customFormat="1" ht="20.100000000000001" customHeight="1">
      <c r="A37" s="15" t="s">
        <v>41</v>
      </c>
      <c r="B37" s="6">
        <v>1045</v>
      </c>
      <c r="C37" s="71">
        <v>-1</v>
      </c>
      <c r="D37" s="71">
        <v>-37</v>
      </c>
      <c r="E37" s="71">
        <v>-30</v>
      </c>
      <c r="F37" s="71">
        <v>-37</v>
      </c>
      <c r="G37" s="16">
        <f t="shared" ref="G37:G43" si="8">F37-E37</f>
        <v>-7</v>
      </c>
      <c r="H37" s="17">
        <f t="shared" ref="H37:H43" si="9">(F37/E37)*100</f>
        <v>123.33333333333334</v>
      </c>
      <c r="I37" s="18"/>
    </row>
    <row r="38" spans="1:9" s="19" customFormat="1" ht="20.100000000000001" customHeight="1">
      <c r="A38" s="15" t="s">
        <v>42</v>
      </c>
      <c r="B38" s="6">
        <v>1046</v>
      </c>
      <c r="C38" s="71" t="s">
        <v>27</v>
      </c>
      <c r="D38" s="71">
        <v>-6</v>
      </c>
      <c r="E38" s="71">
        <v>-5</v>
      </c>
      <c r="F38" s="71">
        <v>-6</v>
      </c>
      <c r="G38" s="16">
        <f t="shared" si="8"/>
        <v>-1</v>
      </c>
      <c r="H38" s="17">
        <f t="shared" si="9"/>
        <v>120</v>
      </c>
      <c r="I38" s="18"/>
    </row>
    <row r="39" spans="1:9" s="19" customFormat="1" ht="20.100000000000001" customHeight="1">
      <c r="A39" s="15" t="s">
        <v>43</v>
      </c>
      <c r="B39" s="6">
        <v>1047</v>
      </c>
      <c r="C39" s="16">
        <v>-3</v>
      </c>
      <c r="D39" s="71" t="s">
        <v>27</v>
      </c>
      <c r="E39" s="16" t="s">
        <v>27</v>
      </c>
      <c r="F39" s="71" t="s">
        <v>27</v>
      </c>
      <c r="G39" s="78" t="e">
        <f t="shared" si="8"/>
        <v>#VALUE!</v>
      </c>
      <c r="H39" s="79" t="e">
        <f t="shared" si="9"/>
        <v>#VALUE!</v>
      </c>
      <c r="I39" s="18"/>
    </row>
    <row r="40" spans="1:9" s="19" customFormat="1" ht="20.100000000000001" customHeight="1">
      <c r="A40" s="15" t="s">
        <v>44</v>
      </c>
      <c r="B40" s="6">
        <v>1048</v>
      </c>
      <c r="C40" s="16">
        <v>-2</v>
      </c>
      <c r="D40" s="71" t="s">
        <v>27</v>
      </c>
      <c r="E40" s="16">
        <v>-2</v>
      </c>
      <c r="F40" s="71" t="s">
        <v>27</v>
      </c>
      <c r="G40" s="78" t="e">
        <f t="shared" si="8"/>
        <v>#VALUE!</v>
      </c>
      <c r="H40" s="79" t="e">
        <f t="shared" si="9"/>
        <v>#VALUE!</v>
      </c>
      <c r="I40" s="18"/>
    </row>
    <row r="41" spans="1:9" s="19" customFormat="1" ht="20.100000000000001" customHeight="1">
      <c r="A41" s="15" t="s">
        <v>45</v>
      </c>
      <c r="B41" s="6">
        <v>1049</v>
      </c>
      <c r="C41" s="16">
        <v>-3</v>
      </c>
      <c r="D41" s="16">
        <v>-2</v>
      </c>
      <c r="E41" s="16">
        <v>-4</v>
      </c>
      <c r="F41" s="16">
        <v>-2</v>
      </c>
      <c r="G41" s="16">
        <f t="shared" si="8"/>
        <v>2</v>
      </c>
      <c r="H41" s="17">
        <f t="shared" si="9"/>
        <v>50</v>
      </c>
      <c r="I41" s="18"/>
    </row>
    <row r="42" spans="1:9" s="19" customFormat="1" ht="42.75" customHeight="1">
      <c r="A42" s="15" t="s">
        <v>46</v>
      </c>
      <c r="B42" s="6">
        <v>1050</v>
      </c>
      <c r="C42" s="16">
        <v>-70</v>
      </c>
      <c r="D42" s="16">
        <v>-17</v>
      </c>
      <c r="E42" s="16">
        <v>-50</v>
      </c>
      <c r="F42" s="16">
        <v>-17</v>
      </c>
      <c r="G42" s="16">
        <f t="shared" si="8"/>
        <v>33</v>
      </c>
      <c r="H42" s="17">
        <f t="shared" si="9"/>
        <v>34</v>
      </c>
      <c r="I42" s="18"/>
    </row>
    <row r="43" spans="1:9" s="19" customFormat="1" ht="20.100000000000001" customHeight="1">
      <c r="A43" s="15" t="s">
        <v>47</v>
      </c>
      <c r="B43" s="6" t="s">
        <v>48</v>
      </c>
      <c r="C43" s="16">
        <v>-70</v>
      </c>
      <c r="D43" s="71" t="s">
        <v>27</v>
      </c>
      <c r="E43" s="16">
        <v>-50</v>
      </c>
      <c r="F43" s="71" t="s">
        <v>27</v>
      </c>
      <c r="G43" s="78" t="e">
        <f t="shared" si="8"/>
        <v>#VALUE!</v>
      </c>
      <c r="H43" s="79" t="e">
        <f t="shared" si="9"/>
        <v>#VALUE!</v>
      </c>
      <c r="I43" s="18"/>
    </row>
    <row r="44" spans="1:9" s="19" customFormat="1" ht="20.100000000000001" customHeight="1">
      <c r="A44" s="15" t="s">
        <v>49</v>
      </c>
      <c r="B44" s="6">
        <v>1051</v>
      </c>
      <c r="C44" s="16">
        <v>-69</v>
      </c>
      <c r="D44" s="16">
        <v>-154</v>
      </c>
      <c r="E44" s="16">
        <v>-164</v>
      </c>
      <c r="F44" s="16">
        <v>-154</v>
      </c>
      <c r="G44" s="16">
        <f>F44-E44</f>
        <v>10</v>
      </c>
      <c r="H44" s="17">
        <f>(F44/E44)*100</f>
        <v>93.902439024390233</v>
      </c>
      <c r="I44" s="18"/>
    </row>
    <row r="45" spans="1:9" ht="20.100000000000001" customHeight="1">
      <c r="A45" s="10" t="s">
        <v>50</v>
      </c>
      <c r="B45" s="11">
        <v>1060</v>
      </c>
      <c r="C45" s="12">
        <f>SUM(C46:C52)</f>
        <v>-3</v>
      </c>
      <c r="D45" s="12">
        <f>SUM(D46:D52)</f>
        <v>-58</v>
      </c>
      <c r="E45" s="12">
        <f>SUM(E46:E52)</f>
        <v>-26</v>
      </c>
      <c r="F45" s="12">
        <f>SUM(F46:F52)</f>
        <v>-58</v>
      </c>
      <c r="G45" s="12">
        <f>F45-E45</f>
        <v>-32</v>
      </c>
      <c r="H45" s="13">
        <f>(F45/E45)*100</f>
        <v>223.07692307692309</v>
      </c>
      <c r="I45" s="14"/>
    </row>
    <row r="46" spans="1:9" s="19" customFormat="1" ht="20.100000000000001" customHeight="1">
      <c r="A46" s="15" t="s">
        <v>51</v>
      </c>
      <c r="B46" s="6">
        <v>1061</v>
      </c>
      <c r="C46" s="71" t="s">
        <v>27</v>
      </c>
      <c r="D46" s="71" t="s">
        <v>27</v>
      </c>
      <c r="E46" s="71" t="s">
        <v>27</v>
      </c>
      <c r="F46" s="71" t="s">
        <v>27</v>
      </c>
      <c r="G46" s="16"/>
      <c r="H46" s="17"/>
      <c r="I46" s="18"/>
    </row>
    <row r="47" spans="1:9" s="19" customFormat="1" ht="20.100000000000001" customHeight="1">
      <c r="A47" s="15" t="s">
        <v>52</v>
      </c>
      <c r="B47" s="6">
        <v>1062</v>
      </c>
      <c r="C47" s="71" t="s">
        <v>27</v>
      </c>
      <c r="D47" s="71" t="s">
        <v>27</v>
      </c>
      <c r="E47" s="71" t="s">
        <v>27</v>
      </c>
      <c r="F47" s="71" t="s">
        <v>27</v>
      </c>
      <c r="G47" s="16"/>
      <c r="H47" s="17"/>
      <c r="I47" s="18"/>
    </row>
    <row r="48" spans="1:9" s="19" customFormat="1" ht="20.100000000000001" customHeight="1">
      <c r="A48" s="15" t="s">
        <v>34</v>
      </c>
      <c r="B48" s="6">
        <v>1063</v>
      </c>
      <c r="C48" s="71" t="s">
        <v>27</v>
      </c>
      <c r="D48" s="71" t="s">
        <v>27</v>
      </c>
      <c r="E48" s="71" t="s">
        <v>27</v>
      </c>
      <c r="F48" s="71" t="s">
        <v>27</v>
      </c>
      <c r="G48" s="16"/>
      <c r="H48" s="17"/>
      <c r="I48" s="18"/>
    </row>
    <row r="49" spans="1:9" s="19" customFormat="1" ht="20.100000000000001" customHeight="1">
      <c r="A49" s="15" t="s">
        <v>35</v>
      </c>
      <c r="B49" s="6">
        <v>1064</v>
      </c>
      <c r="C49" s="71" t="s">
        <v>27</v>
      </c>
      <c r="D49" s="71" t="s">
        <v>27</v>
      </c>
      <c r="E49" s="71" t="s">
        <v>27</v>
      </c>
      <c r="F49" s="71" t="s">
        <v>27</v>
      </c>
      <c r="G49" s="16"/>
      <c r="H49" s="17"/>
      <c r="I49" s="18"/>
    </row>
    <row r="50" spans="1:9" s="19" customFormat="1" ht="20.100000000000001" customHeight="1">
      <c r="A50" s="15" t="s">
        <v>53</v>
      </c>
      <c r="B50" s="6">
        <v>1065</v>
      </c>
      <c r="C50" s="71" t="s">
        <v>27</v>
      </c>
      <c r="D50" s="71" t="s">
        <v>27</v>
      </c>
      <c r="E50" s="71" t="s">
        <v>27</v>
      </c>
      <c r="F50" s="71" t="s">
        <v>27</v>
      </c>
      <c r="G50" s="16"/>
      <c r="H50" s="17"/>
      <c r="I50" s="18"/>
    </row>
    <row r="51" spans="1:9" s="19" customFormat="1" ht="20.100000000000001" customHeight="1">
      <c r="A51" s="15" t="s">
        <v>54</v>
      </c>
      <c r="B51" s="6">
        <v>1066</v>
      </c>
      <c r="C51" s="71">
        <v>-3</v>
      </c>
      <c r="D51" s="71">
        <v>-57</v>
      </c>
      <c r="E51" s="71">
        <v>-20</v>
      </c>
      <c r="F51" s="71">
        <v>-57</v>
      </c>
      <c r="G51" s="16">
        <f>F51-E51</f>
        <v>-37</v>
      </c>
      <c r="H51" s="17">
        <f>(F51/E51)*100</f>
        <v>285</v>
      </c>
      <c r="I51" s="18"/>
    </row>
    <row r="52" spans="1:9" s="19" customFormat="1" ht="20.100000000000001" customHeight="1">
      <c r="A52" s="15" t="s">
        <v>170</v>
      </c>
      <c r="B52" s="6">
        <v>1067</v>
      </c>
      <c r="C52" s="71" t="s">
        <v>27</v>
      </c>
      <c r="D52" s="71">
        <v>-1</v>
      </c>
      <c r="E52" s="71">
        <v>-6</v>
      </c>
      <c r="F52" s="71">
        <v>-1</v>
      </c>
      <c r="G52" s="16">
        <f t="shared" ref="G52:G53" si="10">F52-E52</f>
        <v>5</v>
      </c>
      <c r="H52" s="17">
        <f t="shared" ref="H52:H53" si="11">(F52/E52)*100</f>
        <v>16.666666666666664</v>
      </c>
      <c r="I52" s="18"/>
    </row>
    <row r="53" spans="1:9" s="20" customFormat="1" ht="20.100000000000001" customHeight="1">
      <c r="A53" s="10" t="s">
        <v>55</v>
      </c>
      <c r="B53" s="11">
        <v>1070</v>
      </c>
      <c r="C53" s="40">
        <f>SUM(C54:C56)</f>
        <v>2085</v>
      </c>
      <c r="D53" s="40">
        <f>SUM(D54:D56)</f>
        <v>408</v>
      </c>
      <c r="E53" s="40">
        <f>SUM(E54:E56)</f>
        <v>400</v>
      </c>
      <c r="F53" s="40">
        <f>SUM(F54:F56)</f>
        <v>408</v>
      </c>
      <c r="G53" s="12">
        <f t="shared" si="10"/>
        <v>8</v>
      </c>
      <c r="H53" s="13">
        <f t="shared" si="11"/>
        <v>102</v>
      </c>
      <c r="I53" s="14"/>
    </row>
    <row r="54" spans="1:9" s="19" customFormat="1" ht="20.100000000000001" customHeight="1">
      <c r="A54" s="15" t="s">
        <v>56</v>
      </c>
      <c r="B54" s="6">
        <v>1071</v>
      </c>
      <c r="C54" s="16"/>
      <c r="D54" s="16"/>
      <c r="E54" s="16"/>
      <c r="F54" s="16"/>
      <c r="G54" s="16">
        <f>F54-E54</f>
        <v>0</v>
      </c>
      <c r="H54" s="17"/>
      <c r="I54" s="18"/>
    </row>
    <row r="55" spans="1:9" s="19" customFormat="1" ht="20.100000000000001" customHeight="1">
      <c r="A55" s="15" t="s">
        <v>57</v>
      </c>
      <c r="B55" s="6">
        <v>1072</v>
      </c>
      <c r="C55" s="16"/>
      <c r="D55" s="16"/>
      <c r="E55" s="16"/>
      <c r="F55" s="16"/>
      <c r="G55" s="16">
        <f>F55-E55</f>
        <v>0</v>
      </c>
      <c r="H55" s="17"/>
      <c r="I55" s="18"/>
    </row>
    <row r="56" spans="1:9" s="19" customFormat="1" ht="20.100000000000001" customHeight="1">
      <c r="A56" s="15" t="s">
        <v>58</v>
      </c>
      <c r="B56" s="6">
        <v>1073</v>
      </c>
      <c r="C56" s="16">
        <v>2085</v>
      </c>
      <c r="D56" s="16">
        <v>408</v>
      </c>
      <c r="E56" s="16">
        <v>400</v>
      </c>
      <c r="F56" s="16">
        <v>408</v>
      </c>
      <c r="G56" s="16">
        <f t="shared" ref="G56" si="12">F56-E56</f>
        <v>8</v>
      </c>
      <c r="H56" s="17">
        <f t="shared" ref="H56" si="13">(F56/E56)*100</f>
        <v>102</v>
      </c>
      <c r="I56" s="18"/>
    </row>
    <row r="57" spans="1:9" s="20" customFormat="1" ht="20.100000000000001" customHeight="1">
      <c r="A57" s="21" t="s">
        <v>59</v>
      </c>
      <c r="B57" s="11">
        <v>1080</v>
      </c>
      <c r="C57" s="12">
        <f>SUM(C58:C63)</f>
        <v>-263</v>
      </c>
      <c r="D57" s="12">
        <f>SUM(D58:D63)</f>
        <v>-644</v>
      </c>
      <c r="E57" s="12">
        <f>SUM(E58:E63)</f>
        <v>-416</v>
      </c>
      <c r="F57" s="12">
        <f>SUM(F58:F63)</f>
        <v>-644</v>
      </c>
      <c r="G57" s="12">
        <f>F57-E57</f>
        <v>-228</v>
      </c>
      <c r="H57" s="13">
        <f>(F57/E57)*100</f>
        <v>154.80769230769232</v>
      </c>
      <c r="I57" s="14"/>
    </row>
    <row r="58" spans="1:9" s="19" customFormat="1" ht="20.100000000000001" customHeight="1">
      <c r="A58" s="15" t="s">
        <v>56</v>
      </c>
      <c r="B58" s="6">
        <v>1081</v>
      </c>
      <c r="C58" s="71" t="s">
        <v>27</v>
      </c>
      <c r="D58" s="71" t="s">
        <v>27</v>
      </c>
      <c r="E58" s="71" t="s">
        <v>27</v>
      </c>
      <c r="F58" s="71" t="s">
        <v>27</v>
      </c>
      <c r="G58" s="16"/>
      <c r="H58" s="17"/>
      <c r="I58" s="18"/>
    </row>
    <row r="59" spans="1:9" s="19" customFormat="1" ht="20.100000000000001" customHeight="1">
      <c r="A59" s="15" t="s">
        <v>60</v>
      </c>
      <c r="B59" s="6">
        <v>1082</v>
      </c>
      <c r="C59" s="16">
        <v>-14</v>
      </c>
      <c r="D59" s="16">
        <v>-20</v>
      </c>
      <c r="E59" s="16">
        <v>-16</v>
      </c>
      <c r="F59" s="16">
        <v>-20</v>
      </c>
      <c r="G59" s="16">
        <f>F59-E59</f>
        <v>-4</v>
      </c>
      <c r="H59" s="17">
        <f>(F59/E59)*100</f>
        <v>125</v>
      </c>
      <c r="I59" s="18"/>
    </row>
    <row r="60" spans="1:9" s="19" customFormat="1" ht="20.100000000000001" customHeight="1">
      <c r="A60" s="15" t="s">
        <v>61</v>
      </c>
      <c r="B60" s="6">
        <v>1083</v>
      </c>
      <c r="C60" s="71" t="s">
        <v>27</v>
      </c>
      <c r="D60" s="71" t="s">
        <v>27</v>
      </c>
      <c r="E60" s="71" t="s">
        <v>27</v>
      </c>
      <c r="F60" s="71" t="s">
        <v>27</v>
      </c>
      <c r="G60" s="16"/>
      <c r="H60" s="17"/>
      <c r="I60" s="18"/>
    </row>
    <row r="61" spans="1:9" s="19" customFormat="1" ht="20.100000000000001" customHeight="1">
      <c r="A61" s="15" t="s">
        <v>62</v>
      </c>
      <c r="B61" s="6">
        <v>1084</v>
      </c>
      <c r="C61" s="71" t="s">
        <v>27</v>
      </c>
      <c r="D61" s="71" t="s">
        <v>27</v>
      </c>
      <c r="E61" s="71" t="s">
        <v>27</v>
      </c>
      <c r="F61" s="71" t="s">
        <v>27</v>
      </c>
      <c r="G61" s="16"/>
      <c r="H61" s="17"/>
      <c r="I61" s="18"/>
    </row>
    <row r="62" spans="1:9" s="19" customFormat="1" ht="20.100000000000001" customHeight="1">
      <c r="A62" s="15" t="s">
        <v>63</v>
      </c>
      <c r="B62" s="6">
        <v>1085</v>
      </c>
      <c r="C62" s="71" t="s">
        <v>27</v>
      </c>
      <c r="D62" s="71" t="s">
        <v>27</v>
      </c>
      <c r="E62" s="71" t="s">
        <v>27</v>
      </c>
      <c r="F62" s="71" t="s">
        <v>27</v>
      </c>
      <c r="G62" s="16"/>
      <c r="H62" s="17"/>
      <c r="I62" s="18"/>
    </row>
    <row r="63" spans="1:9" s="19" customFormat="1" ht="20.100000000000001" customHeight="1">
      <c r="A63" s="15" t="s">
        <v>167</v>
      </c>
      <c r="B63" s="6">
        <v>1086</v>
      </c>
      <c r="C63" s="71">
        <v>-249</v>
      </c>
      <c r="D63" s="71">
        <v>-624</v>
      </c>
      <c r="E63" s="71">
        <v>-400</v>
      </c>
      <c r="F63" s="71">
        <v>-624</v>
      </c>
      <c r="G63" s="16">
        <f>F63-E63</f>
        <v>-224</v>
      </c>
      <c r="H63" s="17">
        <f>(F63/E63)*100</f>
        <v>156</v>
      </c>
      <c r="I63" s="18"/>
    </row>
    <row r="64" spans="1:9" s="9" customFormat="1" ht="20.100000000000001" customHeight="1">
      <c r="A64" s="10" t="s">
        <v>64</v>
      </c>
      <c r="B64" s="11">
        <v>1100</v>
      </c>
      <c r="C64" s="12">
        <f>SUM(C21,C22,C45,C53,C57)</f>
        <v>18</v>
      </c>
      <c r="D64" s="12">
        <f>SUM(D21,D22,D45,D53,D57)</f>
        <v>-66</v>
      </c>
      <c r="E64" s="12">
        <f>SUM(E21,E22,E45,E53,E57)</f>
        <v>14</v>
      </c>
      <c r="F64" s="12">
        <f>SUM(F21,F22,F45,F53,F57)</f>
        <v>-66</v>
      </c>
      <c r="G64" s="12">
        <f>F64-E64</f>
        <v>-80</v>
      </c>
      <c r="H64" s="13">
        <f>(F64/E64)*100</f>
        <v>-471.42857142857144</v>
      </c>
      <c r="I64" s="14"/>
    </row>
    <row r="65" spans="1:9" ht="23.25" customHeight="1">
      <c r="A65" s="15" t="s">
        <v>168</v>
      </c>
      <c r="B65" s="6">
        <v>1110</v>
      </c>
      <c r="C65" s="16"/>
      <c r="D65" s="16">
        <v>290</v>
      </c>
      <c r="E65" s="16"/>
      <c r="F65" s="16">
        <v>290</v>
      </c>
      <c r="G65" s="16">
        <f>F65-E65</f>
        <v>290</v>
      </c>
      <c r="H65" s="79" t="e">
        <f>(F65/E65)*100</f>
        <v>#DIV/0!</v>
      </c>
      <c r="I65" s="18"/>
    </row>
    <row r="66" spans="1:9" ht="20.100000000000001" customHeight="1">
      <c r="A66" s="15" t="s">
        <v>65</v>
      </c>
      <c r="B66" s="6">
        <v>1120</v>
      </c>
      <c r="C66" s="71" t="s">
        <v>27</v>
      </c>
      <c r="D66" s="71" t="s">
        <v>27</v>
      </c>
      <c r="E66" s="71" t="s">
        <v>27</v>
      </c>
      <c r="F66" s="71" t="s">
        <v>27</v>
      </c>
      <c r="G66" s="16"/>
      <c r="H66" s="17"/>
      <c r="I66" s="18"/>
    </row>
    <row r="67" spans="1:9" s="9" customFormat="1" ht="20.100000000000001" customHeight="1">
      <c r="A67" s="77" t="s">
        <v>169</v>
      </c>
      <c r="B67" s="11">
        <v>1130</v>
      </c>
      <c r="C67" s="12"/>
      <c r="D67" s="12">
        <v>6</v>
      </c>
      <c r="E67" s="12"/>
      <c r="F67" s="12">
        <v>6</v>
      </c>
      <c r="G67" s="12">
        <f>F67-E67</f>
        <v>6</v>
      </c>
      <c r="H67" s="79" t="e">
        <f>(F67/E67)*100</f>
        <v>#DIV/0!</v>
      </c>
      <c r="I67" s="14"/>
    </row>
    <row r="68" spans="1:9" s="9" customFormat="1" ht="20.100000000000001" customHeight="1">
      <c r="A68" s="10" t="s">
        <v>66</v>
      </c>
      <c r="B68" s="11">
        <v>1140</v>
      </c>
      <c r="C68" s="12">
        <v>-5</v>
      </c>
      <c r="D68" s="40" t="s">
        <v>27</v>
      </c>
      <c r="E68" s="40" t="s">
        <v>27</v>
      </c>
      <c r="F68" s="40" t="s">
        <v>27</v>
      </c>
      <c r="G68" s="12"/>
      <c r="H68" s="80"/>
      <c r="I68" s="14"/>
    </row>
    <row r="69" spans="1:9" s="9" customFormat="1" ht="20.100000000000001" customHeight="1">
      <c r="A69" s="10" t="s">
        <v>67</v>
      </c>
      <c r="B69" s="11">
        <v>1150</v>
      </c>
      <c r="C69" s="12">
        <f>SUM(C70:C71)</f>
        <v>0</v>
      </c>
      <c r="D69" s="12">
        <f>SUM(D70:D71)</f>
        <v>56</v>
      </c>
      <c r="E69" s="12">
        <f>SUM(E70:E71)</f>
        <v>0</v>
      </c>
      <c r="F69" s="12">
        <f>SUM(F70:F71)</f>
        <v>56</v>
      </c>
      <c r="G69" s="12">
        <f>F69-E69</f>
        <v>56</v>
      </c>
      <c r="H69" s="79" t="e">
        <f>(F69/E69)*100</f>
        <v>#DIV/0!</v>
      </c>
      <c r="I69" s="14"/>
    </row>
    <row r="70" spans="1:9" ht="20.100000000000001" customHeight="1">
      <c r="A70" s="15" t="s">
        <v>56</v>
      </c>
      <c r="B70" s="6">
        <v>1151</v>
      </c>
      <c r="C70" s="16"/>
      <c r="D70" s="16"/>
      <c r="E70" s="16"/>
      <c r="F70" s="16"/>
      <c r="G70" s="16"/>
      <c r="H70" s="17"/>
      <c r="I70" s="18"/>
    </row>
    <row r="71" spans="1:9" ht="33" customHeight="1">
      <c r="A71" s="15" t="s">
        <v>171</v>
      </c>
      <c r="B71" s="6">
        <v>1152</v>
      </c>
      <c r="C71" s="16"/>
      <c r="D71" s="16">
        <v>56</v>
      </c>
      <c r="E71" s="16"/>
      <c r="F71" s="16">
        <v>56</v>
      </c>
      <c r="G71" s="16">
        <f>F71-E71</f>
        <v>56</v>
      </c>
      <c r="H71" s="79" t="e">
        <f>(F71/E71)*100</f>
        <v>#DIV/0!</v>
      </c>
      <c r="I71" s="18"/>
    </row>
    <row r="72" spans="1:9" s="9" customFormat="1" ht="20.100000000000001" customHeight="1">
      <c r="A72" s="10" t="s">
        <v>68</v>
      </c>
      <c r="B72" s="11">
        <v>1160</v>
      </c>
      <c r="C72" s="12">
        <f>SUM(C73:C74)</f>
        <v>0</v>
      </c>
      <c r="D72" s="12">
        <f>SUM(D73:D74)</f>
        <v>0</v>
      </c>
      <c r="E72" s="12">
        <f>SUM(E73:E74)</f>
        <v>0</v>
      </c>
      <c r="F72" s="12">
        <f>SUM(F73:F74)</f>
        <v>0</v>
      </c>
      <c r="G72" s="12">
        <f>F72-E72</f>
        <v>0</v>
      </c>
      <c r="H72" s="13"/>
      <c r="I72" s="14"/>
    </row>
    <row r="73" spans="1:9" ht="20.100000000000001" customHeight="1">
      <c r="A73" s="15" t="s">
        <v>56</v>
      </c>
      <c r="B73" s="6">
        <v>1161</v>
      </c>
      <c r="C73" s="71" t="s">
        <v>27</v>
      </c>
      <c r="D73" s="71" t="s">
        <v>27</v>
      </c>
      <c r="E73" s="71" t="s">
        <v>27</v>
      </c>
      <c r="F73" s="71" t="s">
        <v>27</v>
      </c>
      <c r="G73" s="16"/>
      <c r="H73" s="17"/>
      <c r="I73" s="18"/>
    </row>
    <row r="74" spans="1:9" ht="20.100000000000001" customHeight="1">
      <c r="A74" s="15" t="s">
        <v>69</v>
      </c>
      <c r="B74" s="6">
        <v>1162</v>
      </c>
      <c r="C74" s="71" t="s">
        <v>27</v>
      </c>
      <c r="D74" s="71" t="s">
        <v>27</v>
      </c>
      <c r="E74" s="71" t="s">
        <v>27</v>
      </c>
      <c r="F74" s="71" t="s">
        <v>27</v>
      </c>
      <c r="G74" s="16"/>
      <c r="H74" s="17"/>
      <c r="I74" s="18"/>
    </row>
    <row r="75" spans="1:9" s="9" customFormat="1" ht="20.100000000000001" customHeight="1">
      <c r="A75" s="10" t="s">
        <v>70</v>
      </c>
      <c r="B75" s="11">
        <v>1170</v>
      </c>
      <c r="C75" s="12">
        <f>SUM(C64,C65,C66,C67,C68,C69,C72)</f>
        <v>13</v>
      </c>
      <c r="D75" s="12">
        <f>SUM(D64,D65,D66,D67,D68,D69,D72)</f>
        <v>286</v>
      </c>
      <c r="E75" s="12">
        <f>SUM(E64,E65,E66,E67,E68,E69,E72)</f>
        <v>14</v>
      </c>
      <c r="F75" s="12">
        <f>SUM(F64,F65,F66,F67,F68,F69,F72)</f>
        <v>286</v>
      </c>
      <c r="G75" s="12">
        <f>F75-E75</f>
        <v>272</v>
      </c>
      <c r="H75" s="13">
        <f>(F75/E75)*100</f>
        <v>2042.8571428571427</v>
      </c>
      <c r="I75" s="14"/>
    </row>
    <row r="76" spans="1:9" ht="20.100000000000001" customHeight="1">
      <c r="A76" s="15" t="s">
        <v>71</v>
      </c>
      <c r="B76" s="7">
        <v>1180</v>
      </c>
      <c r="C76" s="71" t="s">
        <v>27</v>
      </c>
      <c r="D76" s="71">
        <v>-5</v>
      </c>
      <c r="E76" s="71">
        <v>-3</v>
      </c>
      <c r="F76" s="71">
        <v>-5</v>
      </c>
      <c r="G76" s="16"/>
      <c r="H76" s="17"/>
      <c r="I76" s="18"/>
    </row>
    <row r="77" spans="1:9" ht="20.100000000000001" customHeight="1">
      <c r="A77" s="15" t="s">
        <v>72</v>
      </c>
      <c r="B77" s="7">
        <v>1181</v>
      </c>
      <c r="C77" s="16"/>
      <c r="D77" s="16"/>
      <c r="E77" s="16"/>
      <c r="F77" s="16"/>
      <c r="G77" s="16"/>
      <c r="H77" s="17"/>
      <c r="I77" s="18"/>
    </row>
    <row r="78" spans="1:9" ht="20.100000000000001" customHeight="1">
      <c r="A78" s="15" t="s">
        <v>73</v>
      </c>
      <c r="B78" s="6">
        <v>1190</v>
      </c>
      <c r="C78" s="16"/>
      <c r="D78" s="16"/>
      <c r="E78" s="16"/>
      <c r="F78" s="16"/>
      <c r="G78" s="16"/>
      <c r="H78" s="17"/>
      <c r="I78" s="18"/>
    </row>
    <row r="79" spans="1:9" ht="20.100000000000001" customHeight="1">
      <c r="A79" s="15" t="s">
        <v>74</v>
      </c>
      <c r="B79" s="6">
        <v>1191</v>
      </c>
      <c r="C79" s="71" t="s">
        <v>27</v>
      </c>
      <c r="D79" s="71" t="s">
        <v>27</v>
      </c>
      <c r="E79" s="71" t="s">
        <v>27</v>
      </c>
      <c r="F79" s="71" t="s">
        <v>27</v>
      </c>
      <c r="G79" s="16"/>
      <c r="H79" s="17"/>
      <c r="I79" s="18"/>
    </row>
    <row r="80" spans="1:9" s="9" customFormat="1" ht="20.100000000000001" customHeight="1">
      <c r="A80" s="10" t="s">
        <v>75</v>
      </c>
      <c r="B80" s="11">
        <v>1200</v>
      </c>
      <c r="C80" s="12">
        <f>SUM(C75,C76,C77,C78,C79)</f>
        <v>13</v>
      </c>
      <c r="D80" s="12">
        <f>SUM(D75,D76,D77,D78,D79)</f>
        <v>281</v>
      </c>
      <c r="E80" s="12">
        <f>SUM(E75,E76,E77,E78,E79)</f>
        <v>11</v>
      </c>
      <c r="F80" s="12">
        <f>SUM(F75,F76,F77,F78,F79)</f>
        <v>281</v>
      </c>
      <c r="G80" s="12">
        <f>F80-E80</f>
        <v>270</v>
      </c>
      <c r="H80" s="13">
        <f>(F80/E80)*100</f>
        <v>2554.5454545454545</v>
      </c>
      <c r="I80" s="14"/>
    </row>
    <row r="81" spans="1:9" ht="20.100000000000001" customHeight="1">
      <c r="A81" s="15" t="s">
        <v>76</v>
      </c>
      <c r="B81" s="6">
        <v>1201</v>
      </c>
      <c r="C81" s="16">
        <v>13</v>
      </c>
      <c r="D81" s="16">
        <v>281</v>
      </c>
      <c r="E81" s="16">
        <v>11</v>
      </c>
      <c r="F81" s="16">
        <v>281</v>
      </c>
      <c r="G81" s="16">
        <f>F81-E81</f>
        <v>270</v>
      </c>
      <c r="H81" s="17">
        <f>(F81/E81)*100</f>
        <v>2554.5454545454545</v>
      </c>
      <c r="I81" s="18"/>
    </row>
    <row r="82" spans="1:9" ht="20.100000000000001" customHeight="1">
      <c r="A82" s="15" t="s">
        <v>77</v>
      </c>
      <c r="B82" s="6">
        <v>1202</v>
      </c>
      <c r="C82" s="71" t="s">
        <v>27</v>
      </c>
      <c r="D82" s="71" t="s">
        <v>27</v>
      </c>
      <c r="E82" s="71" t="s">
        <v>27</v>
      </c>
      <c r="F82" s="71" t="s">
        <v>27</v>
      </c>
      <c r="G82" s="16"/>
      <c r="H82" s="17"/>
      <c r="I82" s="18"/>
    </row>
    <row r="83" spans="1:9" ht="20.100000000000001" customHeight="1">
      <c r="A83" s="10" t="s">
        <v>78</v>
      </c>
      <c r="B83" s="6">
        <v>1210</v>
      </c>
      <c r="C83" s="12">
        <f>SUM(C11,C53,C65,C67,C69,C77,C78)</f>
        <v>9671</v>
      </c>
      <c r="D83" s="12">
        <f>SUM(D11,D53,D65,D67,D69,D77,D78)</f>
        <v>13634</v>
      </c>
      <c r="E83" s="12">
        <f>SUM(E11,E53,E65,E67,E69,E77,E78)</f>
        <v>12025</v>
      </c>
      <c r="F83" s="12">
        <f>SUM(F11,F53,F65,F67,F69,F77,F78)</f>
        <v>13634</v>
      </c>
      <c r="G83" s="12">
        <f>F83-E83</f>
        <v>1609</v>
      </c>
      <c r="H83" s="13">
        <f>(F83/E83)*100</f>
        <v>113.38045738045739</v>
      </c>
      <c r="I83" s="18"/>
    </row>
    <row r="84" spans="1:9" ht="20.100000000000001" customHeight="1">
      <c r="A84" s="10" t="s">
        <v>79</v>
      </c>
      <c r="B84" s="6">
        <v>1220</v>
      </c>
      <c r="C84" s="12">
        <f>SUM(C12,C22,C45,C57,C66,C68,C72,C76,C79)</f>
        <v>-9658</v>
      </c>
      <c r="D84" s="12">
        <f>SUM(D12,D22,D45,D57,D66,D68,D72,D76,D79)</f>
        <v>-13353</v>
      </c>
      <c r="E84" s="12">
        <f>SUM(E12,E22,E45,E57,E66,E68,E72,E76,E79)</f>
        <v>-12014</v>
      </c>
      <c r="F84" s="12">
        <f>SUM(F12,F22,F45,F57,F66,F68,F72,F76,F79)</f>
        <v>-13353</v>
      </c>
      <c r="G84" s="12">
        <f>F84-E84</f>
        <v>-1339</v>
      </c>
      <c r="H84" s="13">
        <f>(F84/E84)*100</f>
        <v>111.14533044781089</v>
      </c>
      <c r="I84" s="18"/>
    </row>
    <row r="85" spans="1:9" ht="20.100000000000001" customHeight="1">
      <c r="A85" s="15" t="s">
        <v>80</v>
      </c>
      <c r="B85" s="6">
        <v>1230</v>
      </c>
      <c r="C85" s="16"/>
      <c r="D85" s="16"/>
      <c r="E85" s="16"/>
      <c r="F85" s="16"/>
      <c r="G85" s="16">
        <f>F85-E85</f>
        <v>0</v>
      </c>
      <c r="H85" s="17"/>
      <c r="I85" s="18"/>
    </row>
    <row r="86" spans="1:9" ht="24.95" customHeight="1">
      <c r="A86" s="86" t="s">
        <v>81</v>
      </c>
      <c r="B86" s="86"/>
      <c r="C86" s="86"/>
      <c r="D86" s="86"/>
      <c r="E86" s="86"/>
      <c r="F86" s="86"/>
      <c r="G86" s="86"/>
      <c r="H86" s="86"/>
      <c r="I86" s="86"/>
    </row>
    <row r="87" spans="1:9" ht="20.100000000000001" customHeight="1">
      <c r="A87" s="15" t="s">
        <v>82</v>
      </c>
      <c r="B87" s="6">
        <v>1300</v>
      </c>
      <c r="C87" s="16">
        <f>C64</f>
        <v>18</v>
      </c>
      <c r="D87" s="16">
        <f>D64</f>
        <v>-66</v>
      </c>
      <c r="E87" s="16">
        <f>E64</f>
        <v>14</v>
      </c>
      <c r="F87" s="16">
        <f>F64</f>
        <v>-66</v>
      </c>
      <c r="G87" s="16">
        <f t="shared" ref="G87:G93" si="14">F87-E87</f>
        <v>-80</v>
      </c>
      <c r="H87" s="17">
        <f>(F87/E87)*100</f>
        <v>-471.42857142857144</v>
      </c>
      <c r="I87" s="18"/>
    </row>
    <row r="88" spans="1:9" ht="20.100000000000001" customHeight="1">
      <c r="A88" s="15" t="s">
        <v>83</v>
      </c>
      <c r="B88" s="6">
        <v>1301</v>
      </c>
      <c r="C88" s="16">
        <f>C100</f>
        <v>657</v>
      </c>
      <c r="D88" s="16">
        <f>D100</f>
        <v>719</v>
      </c>
      <c r="E88" s="16">
        <f>E100</f>
        <v>680</v>
      </c>
      <c r="F88" s="16">
        <f>F100</f>
        <v>719</v>
      </c>
      <c r="G88" s="16">
        <f t="shared" si="14"/>
        <v>39</v>
      </c>
      <c r="H88" s="17">
        <f>(F88/E88)*100</f>
        <v>105.73529411764706</v>
      </c>
      <c r="I88" s="18"/>
    </row>
    <row r="89" spans="1:9" ht="20.100000000000001" customHeight="1">
      <c r="A89" s="15" t="s">
        <v>84</v>
      </c>
      <c r="B89" s="6">
        <v>1302</v>
      </c>
      <c r="C89" s="16">
        <v>0</v>
      </c>
      <c r="D89" s="16">
        <v>0</v>
      </c>
      <c r="E89" s="16">
        <v>0</v>
      </c>
      <c r="F89" s="16">
        <v>0</v>
      </c>
      <c r="G89" s="16">
        <f t="shared" si="14"/>
        <v>0</v>
      </c>
      <c r="H89" s="17"/>
      <c r="I89" s="18"/>
    </row>
    <row r="90" spans="1:9" ht="20.100000000000001" customHeight="1">
      <c r="A90" s="15" t="s">
        <v>85</v>
      </c>
      <c r="B90" s="6">
        <v>1303</v>
      </c>
      <c r="C90" s="16">
        <v>0</v>
      </c>
      <c r="D90" s="16">
        <v>0</v>
      </c>
      <c r="E90" s="16">
        <v>0</v>
      </c>
      <c r="F90" s="16">
        <v>0</v>
      </c>
      <c r="G90" s="16">
        <f t="shared" si="14"/>
        <v>0</v>
      </c>
      <c r="H90" s="17"/>
      <c r="I90" s="18"/>
    </row>
    <row r="91" spans="1:9" ht="20.100000000000001" customHeight="1">
      <c r="A91" s="15" t="s">
        <v>86</v>
      </c>
      <c r="B91" s="6">
        <v>1304</v>
      </c>
      <c r="C91" s="16">
        <v>0</v>
      </c>
      <c r="D91" s="16">
        <v>0</v>
      </c>
      <c r="E91" s="16">
        <v>0</v>
      </c>
      <c r="F91" s="16">
        <v>0</v>
      </c>
      <c r="G91" s="16">
        <f t="shared" si="14"/>
        <v>0</v>
      </c>
      <c r="H91" s="17"/>
      <c r="I91" s="18"/>
    </row>
    <row r="92" spans="1:9" ht="20.100000000000001" customHeight="1">
      <c r="A92" s="15" t="s">
        <v>87</v>
      </c>
      <c r="B92" s="6">
        <v>1305</v>
      </c>
      <c r="C92" s="16">
        <f t="shared" ref="C92:D92" si="15">C59</f>
        <v>-14</v>
      </c>
      <c r="D92" s="16">
        <f t="shared" si="15"/>
        <v>-20</v>
      </c>
      <c r="E92" s="16">
        <f>E59</f>
        <v>-16</v>
      </c>
      <c r="F92" s="16">
        <f>F59</f>
        <v>-20</v>
      </c>
      <c r="G92" s="16">
        <f t="shared" si="14"/>
        <v>-4</v>
      </c>
      <c r="H92" s="17">
        <f>(F92/E92)*100</f>
        <v>125</v>
      </c>
      <c r="I92" s="18"/>
    </row>
    <row r="93" spans="1:9" s="9" customFormat="1" ht="20.100000000000001" customHeight="1">
      <c r="A93" s="10" t="s">
        <v>88</v>
      </c>
      <c r="B93" s="11">
        <v>1310</v>
      </c>
      <c r="C93" s="12">
        <f>C87+C88-C89-C90-C91-C92</f>
        <v>689</v>
      </c>
      <c r="D93" s="12">
        <f>D87+D88-D89-D90-D91-D92</f>
        <v>673</v>
      </c>
      <c r="E93" s="12">
        <f>E87+E88-E89-E90-E91-E92</f>
        <v>710</v>
      </c>
      <c r="F93" s="12">
        <f>F87+F88-F89-F90-F91-F92</f>
        <v>673</v>
      </c>
      <c r="G93" s="12">
        <f t="shared" si="14"/>
        <v>-37</v>
      </c>
      <c r="H93" s="13">
        <f>(F93/E93)*100</f>
        <v>94.788732394366193</v>
      </c>
      <c r="I93" s="14"/>
    </row>
    <row r="94" spans="1:9" s="9" customFormat="1" ht="20.100000000000001" customHeight="1">
      <c r="A94" s="87" t="s">
        <v>89</v>
      </c>
      <c r="B94" s="87"/>
      <c r="C94" s="87"/>
      <c r="D94" s="87"/>
      <c r="E94" s="87"/>
      <c r="F94" s="87"/>
      <c r="G94" s="87"/>
      <c r="H94" s="87"/>
      <c r="I94" s="87"/>
    </row>
    <row r="95" spans="1:9" s="9" customFormat="1" ht="20.100000000000001" customHeight="1">
      <c r="A95" s="15" t="s">
        <v>90</v>
      </c>
      <c r="B95" s="6">
        <v>1400</v>
      </c>
      <c r="C95" s="16">
        <v>1650</v>
      </c>
      <c r="D95" s="16">
        <v>1971</v>
      </c>
      <c r="E95" s="16">
        <v>1852</v>
      </c>
      <c r="F95" s="16">
        <v>1971</v>
      </c>
      <c r="G95" s="16">
        <f>F95-E95</f>
        <v>119</v>
      </c>
      <c r="H95" s="17">
        <f>(F95/E95)*100</f>
        <v>106.42548596112312</v>
      </c>
      <c r="I95" s="18"/>
    </row>
    <row r="96" spans="1:9" s="9" customFormat="1" ht="20.100000000000001" customHeight="1">
      <c r="A96" s="22" t="s">
        <v>91</v>
      </c>
      <c r="B96" s="23">
        <v>1401</v>
      </c>
      <c r="C96" s="24"/>
      <c r="D96" s="24"/>
      <c r="E96" s="24"/>
      <c r="F96" s="24"/>
      <c r="G96" s="24"/>
      <c r="H96" s="25"/>
      <c r="I96" s="18"/>
    </row>
    <row r="97" spans="1:9" s="9" customFormat="1" ht="20.100000000000001" customHeight="1">
      <c r="A97" s="22" t="s">
        <v>92</v>
      </c>
      <c r="B97" s="23">
        <v>1402</v>
      </c>
      <c r="C97" s="24">
        <v>212</v>
      </c>
      <c r="D97" s="24">
        <v>593</v>
      </c>
      <c r="E97" s="24"/>
      <c r="F97" s="24">
        <v>593</v>
      </c>
      <c r="G97" s="24"/>
      <c r="H97" s="25"/>
      <c r="I97" s="18"/>
    </row>
    <row r="98" spans="1:9" s="9" customFormat="1" ht="20.100000000000001" customHeight="1">
      <c r="A98" s="15" t="s">
        <v>19</v>
      </c>
      <c r="B98" s="26">
        <v>1410</v>
      </c>
      <c r="C98" s="16">
        <v>5615</v>
      </c>
      <c r="D98" s="16">
        <v>7662</v>
      </c>
      <c r="E98" s="16">
        <v>7172</v>
      </c>
      <c r="F98" s="16">
        <v>7662</v>
      </c>
      <c r="G98" s="16">
        <f>F98-E98</f>
        <v>490</v>
      </c>
      <c r="H98" s="17">
        <f>(F98/E98)*100</f>
        <v>106.83212493028445</v>
      </c>
      <c r="I98" s="18"/>
    </row>
    <row r="99" spans="1:9" s="9" customFormat="1" ht="20.100000000000001" customHeight="1">
      <c r="A99" s="15" t="s">
        <v>20</v>
      </c>
      <c r="B99" s="26">
        <v>1420</v>
      </c>
      <c r="C99" s="16">
        <v>1072</v>
      </c>
      <c r="D99" s="16">
        <v>1455</v>
      </c>
      <c r="E99" s="16">
        <v>1458</v>
      </c>
      <c r="F99" s="16">
        <v>1455</v>
      </c>
      <c r="G99" s="16">
        <f>F99-E99</f>
        <v>-3</v>
      </c>
      <c r="H99" s="17">
        <f>(F99/E99)*100</f>
        <v>99.794238683127574</v>
      </c>
      <c r="I99" s="18"/>
    </row>
    <row r="100" spans="1:9" s="9" customFormat="1" ht="20.100000000000001" customHeight="1">
      <c r="A100" s="15" t="s">
        <v>93</v>
      </c>
      <c r="B100" s="26">
        <v>1430</v>
      </c>
      <c r="C100" s="16">
        <v>657</v>
      </c>
      <c r="D100" s="16">
        <v>719</v>
      </c>
      <c r="E100" s="16">
        <v>680</v>
      </c>
      <c r="F100" s="16">
        <v>719</v>
      </c>
      <c r="G100" s="16">
        <f>F100-E100</f>
        <v>39</v>
      </c>
      <c r="H100" s="17">
        <f>(F100/E100)*100</f>
        <v>105.73529411764706</v>
      </c>
      <c r="I100" s="18"/>
    </row>
    <row r="101" spans="1:9" s="9" customFormat="1" ht="20.100000000000001" customHeight="1">
      <c r="A101" s="15" t="s">
        <v>94</v>
      </c>
      <c r="B101" s="26">
        <v>1440</v>
      </c>
      <c r="C101" s="16">
        <v>507</v>
      </c>
      <c r="D101" s="16">
        <v>1541</v>
      </c>
      <c r="E101" s="16">
        <v>849</v>
      </c>
      <c r="F101" s="16">
        <v>1541</v>
      </c>
      <c r="G101" s="16">
        <f>F101-E101</f>
        <v>692</v>
      </c>
      <c r="H101" s="17">
        <f>(F101/E101)*100</f>
        <v>181.50765606595996</v>
      </c>
      <c r="I101" s="18"/>
    </row>
    <row r="102" spans="1:9" s="9" customFormat="1">
      <c r="A102" s="10" t="s">
        <v>95</v>
      </c>
      <c r="B102" s="27">
        <v>1450</v>
      </c>
      <c r="C102" s="12">
        <f>SUM(C95,C98:C101)</f>
        <v>9501</v>
      </c>
      <c r="D102" s="12">
        <f>SUM(D95,D98:D101)</f>
        <v>13348</v>
      </c>
      <c r="E102" s="12">
        <f>SUM(E95,E98:E101)</f>
        <v>12011</v>
      </c>
      <c r="F102" s="12">
        <f>SUM(F95,F98:F101)</f>
        <v>13348</v>
      </c>
      <c r="G102" s="12">
        <f>F102-E102</f>
        <v>1337</v>
      </c>
      <c r="H102" s="13">
        <f>(F102/E102)*100</f>
        <v>111.13146282574307</v>
      </c>
      <c r="I102" s="14"/>
    </row>
    <row r="103" spans="1:9" s="9" customFormat="1">
      <c r="A103" s="28"/>
      <c r="B103" s="29"/>
      <c r="C103" s="29"/>
      <c r="D103" s="29"/>
      <c r="E103" s="29"/>
      <c r="F103" s="29"/>
      <c r="G103" s="29"/>
      <c r="H103" s="29"/>
      <c r="I103" s="29"/>
    </row>
    <row r="104" spans="1:9" s="9" customFormat="1">
      <c r="A104" s="28"/>
      <c r="B104" s="29"/>
      <c r="C104" s="29"/>
      <c r="D104" s="29"/>
      <c r="E104" s="29"/>
      <c r="F104" s="29"/>
      <c r="G104" s="29"/>
      <c r="H104" s="29"/>
      <c r="I104" s="29"/>
    </row>
    <row r="105" spans="1:9">
      <c r="A105" s="30"/>
    </row>
    <row r="106" spans="1:9" ht="27.75" customHeight="1">
      <c r="A106" s="31" t="s">
        <v>96</v>
      </c>
      <c r="C106" s="88" t="s">
        <v>97</v>
      </c>
      <c r="D106" s="88"/>
      <c r="E106" s="32"/>
      <c r="F106" s="89" t="s">
        <v>98</v>
      </c>
      <c r="G106" s="89"/>
      <c r="H106" s="89"/>
      <c r="I106" s="1"/>
    </row>
    <row r="107" spans="1:9" s="19" customFormat="1">
      <c r="A107" s="2" t="s">
        <v>99</v>
      </c>
      <c r="B107" s="1"/>
      <c r="C107" s="83" t="s">
        <v>100</v>
      </c>
      <c r="D107" s="83"/>
      <c r="E107" s="1"/>
      <c r="F107" s="84" t="s">
        <v>101</v>
      </c>
      <c r="G107" s="84"/>
      <c r="H107" s="84"/>
    </row>
  </sheetData>
  <mergeCells count="15">
    <mergeCell ref="A2:H2"/>
    <mergeCell ref="A3:H3"/>
    <mergeCell ref="B4:G4"/>
    <mergeCell ref="A5:I5"/>
    <mergeCell ref="A7:A8"/>
    <mergeCell ref="B7:B8"/>
    <mergeCell ref="C7:D7"/>
    <mergeCell ref="E7:I7"/>
    <mergeCell ref="C107:D107"/>
    <mergeCell ref="F107:H107"/>
    <mergeCell ref="A10:I10"/>
    <mergeCell ref="A86:I86"/>
    <mergeCell ref="A94:I94"/>
    <mergeCell ref="C106:D106"/>
    <mergeCell ref="F106:H106"/>
  </mergeCells>
  <pageMargins left="1.1812499999999999" right="0.39374999999999999" top="0.78749999999999998" bottom="0.78749999999999998" header="0.51180555555555496" footer="0.51180555555555496"/>
  <pageSetup paperSize="9" scale="62" firstPageNumber="0" fitToHeight="0" orientation="landscape" horizontalDpi="300" verticalDpi="300" r:id="rId1"/>
  <rowBreaks count="1" manualBreakCount="1"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99"/>
    <pageSetUpPr fitToPage="1"/>
  </sheetPr>
  <dimension ref="A1:AMK46"/>
  <sheetViews>
    <sheetView tabSelected="1" view="pageBreakPreview" zoomScale="75" zoomScaleNormal="75" zoomScalePageLayoutView="75" workbookViewId="0">
      <pane xSplit="2" ySplit="5" topLeftCell="C12" activePane="bottomRight" state="frozen"/>
      <selection pane="topRight" activeCell="C1" sqref="C1"/>
      <selection pane="bottomLeft" activeCell="A6" sqref="A6"/>
      <selection pane="bottomRight" activeCell="M15" sqref="M15"/>
    </sheetView>
  </sheetViews>
  <sheetFormatPr defaultRowHeight="18.75"/>
  <cols>
    <col min="1" max="1" width="86.85546875" style="33" customWidth="1"/>
    <col min="2" max="2" width="15.28515625" style="34" customWidth="1"/>
    <col min="3" max="7" width="18.7109375" style="34" customWidth="1"/>
    <col min="8" max="8" width="15" style="34" customWidth="1"/>
    <col min="9" max="9" width="10" style="33" customWidth="1"/>
    <col min="10" max="10" width="9.5703125" style="33" customWidth="1"/>
    <col min="11" max="1025" width="9.140625" style="33" customWidth="1"/>
  </cols>
  <sheetData>
    <row r="1" spans="1:8">
      <c r="H1" s="35" t="s">
        <v>102</v>
      </c>
    </row>
    <row r="2" spans="1:8">
      <c r="A2" s="99" t="s">
        <v>103</v>
      </c>
      <c r="B2" s="99"/>
      <c r="C2" s="99"/>
      <c r="D2" s="99"/>
      <c r="E2" s="99"/>
      <c r="F2" s="99"/>
      <c r="G2" s="99"/>
      <c r="H2" s="99"/>
    </row>
    <row r="3" spans="1:8">
      <c r="A3" s="100" t="s">
        <v>104</v>
      </c>
      <c r="B3" s="100"/>
      <c r="C3" s="100"/>
      <c r="D3" s="100"/>
      <c r="E3" s="100"/>
      <c r="F3" s="100"/>
      <c r="G3" s="100"/>
      <c r="H3" s="100"/>
    </row>
    <row r="4" spans="1:8" ht="52.5" customHeight="1">
      <c r="A4" s="101" t="s">
        <v>4</v>
      </c>
      <c r="B4" s="102" t="s">
        <v>5</v>
      </c>
      <c r="C4" s="102" t="s">
        <v>105</v>
      </c>
      <c r="D4" s="102"/>
      <c r="E4" s="101" t="s">
        <v>165</v>
      </c>
      <c r="F4" s="101"/>
      <c r="G4" s="101"/>
      <c r="H4" s="101"/>
    </row>
    <row r="5" spans="1:8" ht="58.5" customHeight="1">
      <c r="A5" s="101"/>
      <c r="B5" s="102"/>
      <c r="C5" s="38" t="s">
        <v>7</v>
      </c>
      <c r="D5" s="38" t="s">
        <v>164</v>
      </c>
      <c r="E5" s="38" t="s">
        <v>106</v>
      </c>
      <c r="F5" s="38" t="s">
        <v>107</v>
      </c>
      <c r="G5" s="39" t="s">
        <v>10</v>
      </c>
      <c r="H5" s="39" t="s">
        <v>11</v>
      </c>
    </row>
    <row r="6" spans="1:8">
      <c r="A6" s="37">
        <v>1</v>
      </c>
      <c r="B6" s="38">
        <v>2</v>
      </c>
      <c r="C6" s="37">
        <v>3</v>
      </c>
      <c r="D6" s="38">
        <v>4</v>
      </c>
      <c r="E6" s="37">
        <v>5</v>
      </c>
      <c r="F6" s="38">
        <v>6</v>
      </c>
      <c r="G6" s="37">
        <v>7</v>
      </c>
      <c r="H6" s="38">
        <v>8</v>
      </c>
    </row>
    <row r="7" spans="1:8" ht="24.95" customHeight="1">
      <c r="A7" s="94" t="s">
        <v>108</v>
      </c>
      <c r="B7" s="94"/>
      <c r="C7" s="94"/>
      <c r="D7" s="94"/>
      <c r="E7" s="94"/>
      <c r="F7" s="94"/>
      <c r="G7" s="94"/>
      <c r="H7" s="94"/>
    </row>
    <row r="8" spans="1:8" s="41" customFormat="1" ht="42.75" customHeight="1">
      <c r="A8" s="10" t="s">
        <v>109</v>
      </c>
      <c r="B8" s="11">
        <v>2000</v>
      </c>
      <c r="C8" s="12">
        <v>-1165</v>
      </c>
      <c r="D8" s="12">
        <v>-1116</v>
      </c>
      <c r="E8" s="73">
        <v>-1140</v>
      </c>
      <c r="F8" s="12">
        <v>-1116</v>
      </c>
      <c r="G8" s="40" t="s">
        <v>110</v>
      </c>
      <c r="H8" s="13" t="s">
        <v>110</v>
      </c>
    </row>
    <row r="9" spans="1:8" ht="37.5">
      <c r="A9" s="15" t="s">
        <v>111</v>
      </c>
      <c r="B9" s="6">
        <v>2010</v>
      </c>
      <c r="C9" s="72">
        <f>SUM(C10:C10)</f>
        <v>-1</v>
      </c>
      <c r="D9" s="72">
        <f>SUM(D10:D10)</f>
        <v>-28</v>
      </c>
      <c r="E9" s="72">
        <f>SUM(E10:E10)</f>
        <v>-1</v>
      </c>
      <c r="F9" s="16">
        <f>SUM(F10:F10)</f>
        <v>-28</v>
      </c>
      <c r="G9" s="16">
        <f>F9-E9</f>
        <v>-27</v>
      </c>
      <c r="H9" s="17"/>
    </row>
    <row r="10" spans="1:8" ht="31.5" customHeight="1">
      <c r="A10" s="15" t="s">
        <v>112</v>
      </c>
      <c r="B10" s="6">
        <v>2011</v>
      </c>
      <c r="C10" s="72">
        <v>-1</v>
      </c>
      <c r="D10" s="72">
        <v>-28</v>
      </c>
      <c r="E10" s="72">
        <v>-1</v>
      </c>
      <c r="F10" s="16">
        <v>-28</v>
      </c>
      <c r="G10" s="16"/>
      <c r="H10" s="17"/>
    </row>
    <row r="11" spans="1:8" ht="20.100000000000001" customHeight="1">
      <c r="A11" s="15" t="s">
        <v>113</v>
      </c>
      <c r="B11" s="6">
        <v>2020</v>
      </c>
      <c r="C11" s="16"/>
      <c r="D11" s="16"/>
      <c r="E11" s="72"/>
      <c r="F11" s="16"/>
      <c r="G11" s="16">
        <f>F11-E11</f>
        <v>0</v>
      </c>
      <c r="H11" s="17"/>
    </row>
    <row r="12" spans="1:8" s="41" customFormat="1" ht="20.100000000000001" customHeight="1">
      <c r="A12" s="15" t="s">
        <v>114</v>
      </c>
      <c r="B12" s="6">
        <v>2030</v>
      </c>
      <c r="C12" s="71" t="s">
        <v>27</v>
      </c>
      <c r="D12" s="71" t="s">
        <v>27</v>
      </c>
      <c r="E12" s="82" t="s">
        <v>27</v>
      </c>
      <c r="F12" s="71" t="s">
        <v>27</v>
      </c>
      <c r="G12" s="16"/>
      <c r="H12" s="17"/>
    </row>
    <row r="13" spans="1:8" ht="19.5" customHeight="1">
      <c r="A13" s="15" t="s">
        <v>115</v>
      </c>
      <c r="B13" s="6">
        <v>2031</v>
      </c>
      <c r="C13" s="71" t="s">
        <v>27</v>
      </c>
      <c r="D13" s="71" t="s">
        <v>27</v>
      </c>
      <c r="E13" s="82" t="s">
        <v>27</v>
      </c>
      <c r="F13" s="71" t="s">
        <v>27</v>
      </c>
      <c r="G13" s="16"/>
      <c r="H13" s="17"/>
    </row>
    <row r="14" spans="1:8" ht="20.100000000000001" customHeight="1">
      <c r="A14" s="15" t="s">
        <v>116</v>
      </c>
      <c r="B14" s="6">
        <v>2040</v>
      </c>
      <c r="C14" s="71" t="s">
        <v>27</v>
      </c>
      <c r="D14" s="71" t="s">
        <v>27</v>
      </c>
      <c r="E14" s="82" t="s">
        <v>27</v>
      </c>
      <c r="F14" s="82" t="s">
        <v>27</v>
      </c>
      <c r="G14" s="16"/>
      <c r="H14" s="17"/>
    </row>
    <row r="15" spans="1:8" ht="20.100000000000001" customHeight="1">
      <c r="A15" s="15" t="s">
        <v>117</v>
      </c>
      <c r="B15" s="6">
        <v>2050</v>
      </c>
      <c r="C15" s="71" t="s">
        <v>27</v>
      </c>
      <c r="D15" s="71" t="s">
        <v>27</v>
      </c>
      <c r="E15" s="82" t="s">
        <v>27</v>
      </c>
      <c r="F15" s="71" t="s">
        <v>27</v>
      </c>
      <c r="G15" s="16"/>
      <c r="H15" s="17"/>
    </row>
    <row r="16" spans="1:8" ht="20.100000000000001" customHeight="1">
      <c r="A16" s="15" t="s">
        <v>118</v>
      </c>
      <c r="B16" s="6">
        <v>2060</v>
      </c>
      <c r="C16" s="71" t="s">
        <v>27</v>
      </c>
      <c r="D16" s="71" t="s">
        <v>27</v>
      </c>
      <c r="E16" s="82" t="s">
        <v>27</v>
      </c>
      <c r="F16" s="71" t="s">
        <v>27</v>
      </c>
      <c r="G16" s="16"/>
      <c r="H16" s="17"/>
    </row>
    <row r="17" spans="1:9" s="41" customFormat="1" ht="42.75" customHeight="1">
      <c r="A17" s="10" t="s">
        <v>119</v>
      </c>
      <c r="B17" s="11">
        <v>2070</v>
      </c>
      <c r="C17" s="12">
        <f>SUM(C8,C9,C11,C12,C14,C15,C16)+'I. Фін результат'!C80</f>
        <v>-1153</v>
      </c>
      <c r="D17" s="12">
        <f>SUM(D8,D9,D11,D12,D14,D15,D16)+'I. Фін результат'!D80</f>
        <v>-863</v>
      </c>
      <c r="E17" s="73">
        <f>SUM(E8,E9,E11,E12,E14,E15,E16)+'I. Фін результат'!E80</f>
        <v>-1130</v>
      </c>
      <c r="F17" s="12">
        <f>SUM(F8,F9,F11,F12,F14,F15,F16)+'I. Фін результат'!F80</f>
        <v>-863</v>
      </c>
      <c r="G17" s="40" t="s">
        <v>110</v>
      </c>
      <c r="H17" s="13" t="s">
        <v>110</v>
      </c>
    </row>
    <row r="18" spans="1:9" ht="24.95" customHeight="1">
      <c r="A18" s="85" t="s">
        <v>120</v>
      </c>
      <c r="B18" s="85"/>
      <c r="C18" s="85"/>
      <c r="D18" s="85"/>
      <c r="E18" s="85"/>
      <c r="F18" s="85"/>
      <c r="G18" s="85"/>
      <c r="H18" s="85"/>
    </row>
    <row r="19" spans="1:9" ht="37.5">
      <c r="A19" s="10" t="s">
        <v>121</v>
      </c>
      <c r="B19" s="11">
        <v>2110</v>
      </c>
      <c r="C19" s="12">
        <f>SUM(C20:C26)</f>
        <v>471</v>
      </c>
      <c r="D19" s="12">
        <f>SUM(D20:D26)</f>
        <v>699</v>
      </c>
      <c r="E19" s="12">
        <f>SUM(E20:E26)</f>
        <v>487</v>
      </c>
      <c r="F19" s="12">
        <f>SUM(F20:F26)</f>
        <v>699</v>
      </c>
      <c r="G19" s="12">
        <f>F19-E19</f>
        <v>212</v>
      </c>
      <c r="H19" s="13">
        <f>(F19/E19)*100</f>
        <v>143.53182751540041</v>
      </c>
    </row>
    <row r="20" spans="1:9">
      <c r="A20" s="15" t="s">
        <v>122</v>
      </c>
      <c r="B20" s="6">
        <v>2111</v>
      </c>
      <c r="C20" s="16">
        <v>387</v>
      </c>
      <c r="D20" s="16">
        <v>584</v>
      </c>
      <c r="E20" s="16">
        <v>380</v>
      </c>
      <c r="F20" s="16">
        <v>584</v>
      </c>
      <c r="G20" s="16">
        <f>F20-E20</f>
        <v>204</v>
      </c>
      <c r="H20" s="17">
        <f>(F20/E20)*100</f>
        <v>153.68421052631578</v>
      </c>
    </row>
    <row r="21" spans="1:9" s="41" customFormat="1" ht="18.75" customHeight="1">
      <c r="A21" s="15" t="s">
        <v>123</v>
      </c>
      <c r="B21" s="6">
        <v>2112</v>
      </c>
      <c r="C21" s="16"/>
      <c r="D21" s="71" t="s">
        <v>27</v>
      </c>
      <c r="E21" s="71" t="s">
        <v>27</v>
      </c>
      <c r="F21" s="71" t="s">
        <v>27</v>
      </c>
      <c r="G21" s="16"/>
      <c r="H21" s="17"/>
    </row>
    <row r="22" spans="1:9">
      <c r="A22" s="15" t="s">
        <v>124</v>
      </c>
      <c r="B22" s="6">
        <v>2113</v>
      </c>
      <c r="C22" s="16"/>
      <c r="D22" s="16"/>
      <c r="E22" s="16"/>
      <c r="F22" s="16"/>
      <c r="G22" s="16">
        <f>F22-E22</f>
        <v>0</v>
      </c>
      <c r="H22" s="17"/>
    </row>
    <row r="23" spans="1:9" s="36" customFormat="1">
      <c r="A23" s="15" t="s">
        <v>125</v>
      </c>
      <c r="B23" s="6">
        <v>2114</v>
      </c>
      <c r="C23" s="16"/>
      <c r="D23" s="16"/>
      <c r="E23" s="16"/>
      <c r="F23" s="16"/>
      <c r="G23" s="16">
        <f>F23-E23</f>
        <v>0</v>
      </c>
      <c r="H23" s="17"/>
      <c r="I23" s="33"/>
    </row>
    <row r="24" spans="1:9" ht="20.100000000000001" customHeight="1">
      <c r="A24" s="15" t="s">
        <v>126</v>
      </c>
      <c r="B24" s="6">
        <v>2115</v>
      </c>
      <c r="C24" s="16"/>
      <c r="D24" s="16"/>
      <c r="E24" s="16"/>
      <c r="F24" s="16"/>
      <c r="G24" s="16">
        <f>F24-E24</f>
        <v>0</v>
      </c>
      <c r="H24" s="17"/>
    </row>
    <row r="25" spans="1:9" ht="20.100000000000001" customHeight="1">
      <c r="A25" s="15" t="s">
        <v>127</v>
      </c>
      <c r="B25" s="6">
        <v>2116</v>
      </c>
      <c r="C25" s="16"/>
      <c r="D25" s="16"/>
      <c r="E25" s="16"/>
      <c r="F25" s="16"/>
      <c r="G25" s="16">
        <f>F25-E25</f>
        <v>0</v>
      </c>
      <c r="H25" s="17"/>
    </row>
    <row r="26" spans="1:9" ht="20.100000000000001" customHeight="1">
      <c r="A26" s="15" t="s">
        <v>128</v>
      </c>
      <c r="B26" s="6">
        <v>2117</v>
      </c>
      <c r="C26" s="16">
        <v>84</v>
      </c>
      <c r="D26" s="16">
        <v>115</v>
      </c>
      <c r="E26" s="16">
        <v>107</v>
      </c>
      <c r="F26" s="16">
        <v>115</v>
      </c>
      <c r="G26" s="16">
        <f>F26-E26</f>
        <v>8</v>
      </c>
      <c r="H26" s="17">
        <f>(F26/E26)*100</f>
        <v>107.4766355140187</v>
      </c>
    </row>
    <row r="27" spans="1:9" ht="37.5">
      <c r="A27" s="10" t="s">
        <v>129</v>
      </c>
      <c r="B27" s="11">
        <v>2120</v>
      </c>
      <c r="C27" s="12">
        <f>SUM(C28:C32)</f>
        <v>1010</v>
      </c>
      <c r="D27" s="12">
        <f>SUM(D28:D32)</f>
        <v>1384</v>
      </c>
      <c r="E27" s="12">
        <f>SUM(E28:E32)</f>
        <v>1294</v>
      </c>
      <c r="F27" s="12">
        <f>SUM(F28:F32)</f>
        <v>1384</v>
      </c>
      <c r="G27" s="12">
        <f t="shared" ref="G27:G41" si="0">F27-E27</f>
        <v>90</v>
      </c>
      <c r="H27" s="13">
        <f>(F27/E27)*100</f>
        <v>106.95517774343122</v>
      </c>
    </row>
    <row r="28" spans="1:9">
      <c r="A28" s="15" t="s">
        <v>130</v>
      </c>
      <c r="B28" s="6">
        <v>2121</v>
      </c>
      <c r="C28" s="16"/>
      <c r="D28" s="16">
        <v>5</v>
      </c>
      <c r="E28" s="16">
        <v>3</v>
      </c>
      <c r="F28" s="16">
        <v>5</v>
      </c>
      <c r="G28" s="16">
        <f t="shared" si="0"/>
        <v>2</v>
      </c>
      <c r="H28" s="17">
        <f>(F28/E28)*100</f>
        <v>166.66666666666669</v>
      </c>
    </row>
    <row r="29" spans="1:9" ht="20.100000000000001" customHeight="1">
      <c r="A29" s="15" t="s">
        <v>127</v>
      </c>
      <c r="B29" s="6">
        <v>2122</v>
      </c>
      <c r="C29" s="16">
        <v>1010</v>
      </c>
      <c r="D29" s="16">
        <v>1379</v>
      </c>
      <c r="E29" s="16">
        <v>1291</v>
      </c>
      <c r="F29" s="16">
        <v>1379</v>
      </c>
      <c r="G29" s="16">
        <f t="shared" si="0"/>
        <v>88</v>
      </c>
      <c r="H29" s="17">
        <f>(F29/E29)*100</f>
        <v>106.81642137877614</v>
      </c>
    </row>
    <row r="30" spans="1:9" ht="20.100000000000001" customHeight="1">
      <c r="A30" s="15" t="s">
        <v>131</v>
      </c>
      <c r="B30" s="6">
        <v>2123</v>
      </c>
      <c r="C30" s="16"/>
      <c r="D30" s="16"/>
      <c r="E30" s="16"/>
      <c r="F30" s="16"/>
      <c r="G30" s="16">
        <f t="shared" si="0"/>
        <v>0</v>
      </c>
      <c r="H30" s="17"/>
    </row>
    <row r="31" spans="1:9" ht="20.100000000000001" customHeight="1">
      <c r="A31" s="15" t="s">
        <v>132</v>
      </c>
      <c r="B31" s="6">
        <v>2124</v>
      </c>
      <c r="C31" s="16"/>
      <c r="D31" s="16"/>
      <c r="E31" s="16"/>
      <c r="F31" s="16"/>
      <c r="G31" s="16">
        <f t="shared" si="0"/>
        <v>0</v>
      </c>
      <c r="H31" s="17"/>
    </row>
    <row r="32" spans="1:9" s="41" customFormat="1">
      <c r="A32" s="15" t="s">
        <v>133</v>
      </c>
      <c r="B32" s="6">
        <v>2125</v>
      </c>
      <c r="C32" s="16"/>
      <c r="D32" s="16"/>
      <c r="E32" s="16"/>
      <c r="F32" s="16"/>
      <c r="G32" s="16"/>
      <c r="H32" s="17"/>
    </row>
    <row r="33" spans="1:9" ht="34.5" customHeight="1">
      <c r="A33" s="10" t="s">
        <v>134</v>
      </c>
      <c r="B33" s="11">
        <v>2130</v>
      </c>
      <c r="C33" s="12">
        <f>SUM(C34:C37)</f>
        <v>1073</v>
      </c>
      <c r="D33" s="12">
        <f>SUM(D34:D37)</f>
        <v>1714</v>
      </c>
      <c r="E33" s="12">
        <f>SUM(E34:E37)</f>
        <v>1459</v>
      </c>
      <c r="F33" s="12">
        <f>SUM(F34:F37)</f>
        <v>1714</v>
      </c>
      <c r="G33" s="12">
        <f t="shared" si="0"/>
        <v>255</v>
      </c>
      <c r="H33" s="13">
        <f>(F33/E33)*100</f>
        <v>117.47772446881426</v>
      </c>
    </row>
    <row r="34" spans="1:9" ht="34.5" customHeight="1">
      <c r="A34" s="15" t="s">
        <v>135</v>
      </c>
      <c r="B34" s="6">
        <v>2131</v>
      </c>
      <c r="C34" s="16">
        <v>1</v>
      </c>
      <c r="D34" s="16">
        <v>28</v>
      </c>
      <c r="E34" s="16">
        <v>1</v>
      </c>
      <c r="F34" s="16">
        <v>28</v>
      </c>
      <c r="G34" s="16">
        <f t="shared" si="0"/>
        <v>27</v>
      </c>
      <c r="H34" s="17">
        <f>(F34/E34)*100</f>
        <v>2800</v>
      </c>
    </row>
    <row r="35" spans="1:9" s="41" customFormat="1" ht="20.100000000000001" customHeight="1">
      <c r="A35" s="15" t="s">
        <v>136</v>
      </c>
      <c r="B35" s="6">
        <v>2132</v>
      </c>
      <c r="C35" s="16"/>
      <c r="D35" s="16"/>
      <c r="E35" s="16"/>
      <c r="F35" s="16"/>
      <c r="G35" s="16">
        <f t="shared" si="0"/>
        <v>0</v>
      </c>
      <c r="H35" s="17"/>
    </row>
    <row r="36" spans="1:9" ht="27" customHeight="1">
      <c r="A36" s="15" t="s">
        <v>137</v>
      </c>
      <c r="B36" s="6">
        <v>2133</v>
      </c>
      <c r="C36" s="16">
        <v>1072</v>
      </c>
      <c r="D36" s="16">
        <v>1686</v>
      </c>
      <c r="E36" s="16">
        <v>1458</v>
      </c>
      <c r="F36" s="16">
        <v>1686</v>
      </c>
      <c r="G36" s="16">
        <f t="shared" si="0"/>
        <v>228</v>
      </c>
      <c r="H36" s="17">
        <f>(F36/E36)*100</f>
        <v>115.63786008230453</v>
      </c>
    </row>
    <row r="37" spans="1:9" ht="20.100000000000001" customHeight="1">
      <c r="A37" s="15" t="s">
        <v>138</v>
      </c>
      <c r="B37" s="6">
        <v>2134</v>
      </c>
      <c r="C37" s="16"/>
      <c r="D37" s="16"/>
      <c r="E37" s="16"/>
      <c r="F37" s="16"/>
      <c r="G37" s="16">
        <f t="shared" si="0"/>
        <v>0</v>
      </c>
      <c r="H37" s="17"/>
    </row>
    <row r="38" spans="1:9" ht="20.100000000000001" customHeight="1">
      <c r="A38" s="10" t="s">
        <v>139</v>
      </c>
      <c r="B38" s="11">
        <v>2140</v>
      </c>
      <c r="C38" s="12">
        <f>SUM(C39:C40)</f>
        <v>0</v>
      </c>
      <c r="D38" s="12">
        <f>SUM(D39:D40)</f>
        <v>0</v>
      </c>
      <c r="E38" s="12">
        <f>SUM(E39:E40)</f>
        <v>0</v>
      </c>
      <c r="F38" s="12">
        <f>SUM(F39:F40)</f>
        <v>0</v>
      </c>
      <c r="G38" s="16">
        <f t="shared" si="0"/>
        <v>0</v>
      </c>
      <c r="H38" s="17"/>
    </row>
    <row r="39" spans="1:9" ht="37.5">
      <c r="A39" s="15" t="s">
        <v>140</v>
      </c>
      <c r="B39" s="6">
        <v>2141</v>
      </c>
      <c r="C39" s="16"/>
      <c r="D39" s="16"/>
      <c r="E39" s="16"/>
      <c r="F39" s="16"/>
      <c r="G39" s="16">
        <f t="shared" si="0"/>
        <v>0</v>
      </c>
      <c r="H39" s="17"/>
    </row>
    <row r="40" spans="1:9" s="41" customFormat="1" ht="20.100000000000001" customHeight="1">
      <c r="A40" s="15" t="s">
        <v>141</v>
      </c>
      <c r="B40" s="6">
        <v>2142</v>
      </c>
      <c r="C40" s="16"/>
      <c r="D40" s="16"/>
      <c r="E40" s="16"/>
      <c r="F40" s="16"/>
      <c r="G40" s="16">
        <f t="shared" si="0"/>
        <v>0</v>
      </c>
      <c r="H40" s="17"/>
    </row>
    <row r="41" spans="1:9" s="41" customFormat="1" ht="21.75" customHeight="1">
      <c r="A41" s="10" t="s">
        <v>142</v>
      </c>
      <c r="B41" s="11">
        <v>2200</v>
      </c>
      <c r="C41" s="12">
        <f>SUM(C19,C27,C33,C38)</f>
        <v>2554</v>
      </c>
      <c r="D41" s="12">
        <f>SUM(D19,D27,D33,D38)</f>
        <v>3797</v>
      </c>
      <c r="E41" s="73">
        <f>SUM(E19,E27,E33,E38)</f>
        <v>3240</v>
      </c>
      <c r="F41" s="12">
        <f>SUM(F19,F27,F33,F38)</f>
        <v>3797</v>
      </c>
      <c r="G41" s="12">
        <f t="shared" si="0"/>
        <v>557</v>
      </c>
      <c r="H41" s="13">
        <f>(F41/E41)*100</f>
        <v>117.19135802469137</v>
      </c>
      <c r="I41" s="33"/>
    </row>
    <row r="42" spans="1:9" s="41" customFormat="1">
      <c r="A42" s="42"/>
      <c r="B42" s="34"/>
      <c r="C42" s="34"/>
      <c r="D42" s="34"/>
      <c r="E42" s="34"/>
      <c r="F42" s="34"/>
      <c r="G42" s="34"/>
      <c r="H42" s="34"/>
    </row>
    <row r="43" spans="1:9" s="41" customFormat="1">
      <c r="A43" s="42"/>
      <c r="B43" s="34"/>
      <c r="C43" s="34"/>
      <c r="D43" s="34"/>
      <c r="E43" s="34"/>
      <c r="F43" s="34"/>
      <c r="G43" s="34"/>
      <c r="H43" s="34"/>
    </row>
    <row r="44" spans="1:9" s="41" customFormat="1">
      <c r="A44" s="42"/>
      <c r="B44" s="34"/>
      <c r="C44" s="34"/>
      <c r="D44" s="34"/>
      <c r="E44" s="34"/>
      <c r="F44" s="34"/>
      <c r="G44" s="34"/>
      <c r="H44" s="34"/>
    </row>
    <row r="45" spans="1:9" ht="27.75" customHeight="1">
      <c r="A45" s="43" t="s">
        <v>96</v>
      </c>
      <c r="C45" s="95" t="s">
        <v>97</v>
      </c>
      <c r="D45" s="95"/>
      <c r="E45" s="44"/>
      <c r="F45" s="96" t="s">
        <v>98</v>
      </c>
      <c r="G45" s="96"/>
      <c r="H45" s="96"/>
    </row>
    <row r="46" spans="1:9" s="45" customFormat="1">
      <c r="A46" s="34" t="s">
        <v>99</v>
      </c>
      <c r="B46" s="33"/>
      <c r="C46" s="97" t="s">
        <v>100</v>
      </c>
      <c r="D46" s="97"/>
      <c r="E46" s="33"/>
      <c r="F46" s="98" t="s">
        <v>101</v>
      </c>
      <c r="G46" s="98"/>
      <c r="H46" s="98"/>
    </row>
  </sheetData>
  <mergeCells count="12">
    <mergeCell ref="A2:H2"/>
    <mergeCell ref="A3:H3"/>
    <mergeCell ref="A4:A5"/>
    <mergeCell ref="B4:B5"/>
    <mergeCell ref="C4:D4"/>
    <mergeCell ref="E4:H4"/>
    <mergeCell ref="A7:H7"/>
    <mergeCell ref="A18:H18"/>
    <mergeCell ref="C45:D45"/>
    <mergeCell ref="F45:H45"/>
    <mergeCell ref="C46:D46"/>
    <mergeCell ref="F46:H46"/>
  </mergeCells>
  <pageMargins left="1.1812499999999999" right="0.39374999999999999" top="0.78749999999999998" bottom="0.78749999999999998" header="0.51180555555555496" footer="0.51180555555555496"/>
  <pageSetup paperSize="9" scale="62" firstPageNumber="0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99"/>
  </sheetPr>
  <dimension ref="A1:AMK18"/>
  <sheetViews>
    <sheetView view="pageBreakPreview" zoomScale="68" zoomScaleNormal="75" zoomScalePageLayoutView="68" workbookViewId="0">
      <selection activeCell="O12" sqref="O12"/>
    </sheetView>
  </sheetViews>
  <sheetFormatPr defaultRowHeight="20.25"/>
  <cols>
    <col min="1" max="1" width="82.28515625" style="46" customWidth="1"/>
    <col min="2" max="2" width="9.85546875" style="47" customWidth="1"/>
    <col min="3" max="7" width="25.7109375" style="47" customWidth="1"/>
    <col min="8" max="8" width="21.140625" style="47" customWidth="1"/>
    <col min="9" max="9" width="9.5703125" style="46" customWidth="1"/>
    <col min="10" max="10" width="9.85546875" style="46" customWidth="1"/>
    <col min="11" max="1025" width="9.140625" style="46" customWidth="1"/>
  </cols>
  <sheetData>
    <row r="1" spans="1:9">
      <c r="H1" s="48" t="s">
        <v>143</v>
      </c>
    </row>
    <row r="2" spans="1:9">
      <c r="A2" s="103" t="s">
        <v>144</v>
      </c>
      <c r="B2" s="103"/>
      <c r="C2" s="103"/>
      <c r="D2" s="103"/>
      <c r="E2" s="103"/>
      <c r="F2" s="103"/>
      <c r="G2" s="103"/>
      <c r="H2" s="103"/>
    </row>
    <row r="3" spans="1:9">
      <c r="A3" s="104" t="s">
        <v>104</v>
      </c>
      <c r="B3" s="104"/>
      <c r="C3" s="104"/>
      <c r="D3" s="104"/>
      <c r="E3" s="104"/>
      <c r="F3" s="104"/>
      <c r="G3" s="104"/>
      <c r="H3" s="104"/>
    </row>
    <row r="4" spans="1:9" ht="43.5" customHeight="1">
      <c r="A4" s="105" t="s">
        <v>4</v>
      </c>
      <c r="B4" s="106" t="s">
        <v>5</v>
      </c>
      <c r="C4" s="106" t="s">
        <v>145</v>
      </c>
      <c r="D4" s="106"/>
      <c r="E4" s="105" t="s">
        <v>163</v>
      </c>
      <c r="F4" s="105"/>
      <c r="G4" s="105"/>
      <c r="H4" s="105"/>
    </row>
    <row r="5" spans="1:9" ht="56.25" customHeight="1">
      <c r="A5" s="105"/>
      <c r="B5" s="106"/>
      <c r="C5" s="50" t="s">
        <v>166</v>
      </c>
      <c r="D5" s="50" t="s">
        <v>162</v>
      </c>
      <c r="E5" s="50" t="s">
        <v>106</v>
      </c>
      <c r="F5" s="50" t="s">
        <v>107</v>
      </c>
      <c r="G5" s="51" t="s">
        <v>10</v>
      </c>
      <c r="H5" s="51" t="s">
        <v>11</v>
      </c>
    </row>
    <row r="6" spans="1:9" ht="20.25" customHeight="1">
      <c r="A6" s="49">
        <v>1</v>
      </c>
      <c r="B6" s="50">
        <v>2</v>
      </c>
      <c r="C6" s="49">
        <v>3</v>
      </c>
      <c r="D6" s="50">
        <v>4</v>
      </c>
      <c r="E6" s="49">
        <v>5</v>
      </c>
      <c r="F6" s="50">
        <v>6</v>
      </c>
      <c r="G6" s="49">
        <v>7</v>
      </c>
      <c r="H6" s="50">
        <v>8</v>
      </c>
    </row>
    <row r="7" spans="1:9" s="55" customFormat="1" ht="40.5">
      <c r="A7" s="52" t="s">
        <v>146</v>
      </c>
      <c r="B7" s="49">
        <v>4000</v>
      </c>
      <c r="C7" s="74">
        <f>SUM(C8:C13)</f>
        <v>223</v>
      </c>
      <c r="D7" s="53">
        <f>SUM(D8:D13)</f>
        <v>1425</v>
      </c>
      <c r="E7" s="53">
        <f>SUM(E8:E13)</f>
        <v>5900</v>
      </c>
      <c r="F7" s="53">
        <f>SUM(F8:F13)</f>
        <v>1425</v>
      </c>
      <c r="G7" s="53">
        <f t="shared" ref="G7:G13" si="0">F7-E7</f>
        <v>-4475</v>
      </c>
      <c r="H7" s="54">
        <f>(F7/E7)*100</f>
        <v>24.152542372881356</v>
      </c>
    </row>
    <row r="8" spans="1:9" ht="34.5" customHeight="1">
      <c r="A8" s="56" t="s">
        <v>147</v>
      </c>
      <c r="B8" s="49" t="s">
        <v>148</v>
      </c>
      <c r="C8" s="75"/>
      <c r="D8" s="57"/>
      <c r="E8" s="57"/>
      <c r="F8" s="57"/>
      <c r="G8" s="57">
        <f t="shared" si="0"/>
        <v>0</v>
      </c>
      <c r="H8" s="58"/>
    </row>
    <row r="9" spans="1:9" ht="34.5" customHeight="1">
      <c r="A9" s="56" t="s">
        <v>149</v>
      </c>
      <c r="B9" s="49">
        <v>4020</v>
      </c>
      <c r="C9" s="75">
        <v>139</v>
      </c>
      <c r="D9" s="57">
        <v>448</v>
      </c>
      <c r="E9" s="57"/>
      <c r="F9" s="57">
        <v>448</v>
      </c>
      <c r="G9" s="57">
        <f t="shared" si="0"/>
        <v>448</v>
      </c>
      <c r="H9" s="81" t="e">
        <f t="shared" ref="H9:H10" si="1">(F9/E9)*100</f>
        <v>#DIV/0!</v>
      </c>
    </row>
    <row r="10" spans="1:9" ht="41.25" customHeight="1">
      <c r="A10" s="56" t="s">
        <v>150</v>
      </c>
      <c r="B10" s="49">
        <v>4030</v>
      </c>
      <c r="C10" s="75">
        <v>60</v>
      </c>
      <c r="D10" s="57">
        <v>129</v>
      </c>
      <c r="E10" s="57"/>
      <c r="F10" s="57">
        <v>129</v>
      </c>
      <c r="G10" s="57">
        <f t="shared" si="0"/>
        <v>129</v>
      </c>
      <c r="H10" s="81" t="e">
        <f t="shared" si="1"/>
        <v>#DIV/0!</v>
      </c>
    </row>
    <row r="11" spans="1:9" ht="34.5" customHeight="1">
      <c r="A11" s="56" t="s">
        <v>151</v>
      </c>
      <c r="B11" s="49">
        <v>4040</v>
      </c>
      <c r="C11" s="57"/>
      <c r="D11" s="57"/>
      <c r="E11" s="57"/>
      <c r="F11" s="57"/>
      <c r="G11" s="57">
        <f t="shared" si="0"/>
        <v>0</v>
      </c>
      <c r="H11" s="81" t="e">
        <f>(F11/E11)*100</f>
        <v>#DIV/0!</v>
      </c>
    </row>
    <row r="12" spans="1:9" ht="45.75" customHeight="1">
      <c r="A12" s="56" t="s">
        <v>152</v>
      </c>
      <c r="B12" s="49">
        <v>4050</v>
      </c>
      <c r="C12" s="57">
        <v>24</v>
      </c>
      <c r="D12" s="57">
        <v>23</v>
      </c>
      <c r="E12" s="57">
        <v>5100</v>
      </c>
      <c r="F12" s="57">
        <v>23</v>
      </c>
      <c r="G12" s="57">
        <f t="shared" si="0"/>
        <v>-5077</v>
      </c>
      <c r="H12" s="58"/>
    </row>
    <row r="13" spans="1:9" ht="34.5" customHeight="1">
      <c r="A13" s="56" t="s">
        <v>153</v>
      </c>
      <c r="B13" s="49">
        <v>4060</v>
      </c>
      <c r="C13" s="57"/>
      <c r="D13" s="57">
        <v>825</v>
      </c>
      <c r="E13" s="57">
        <v>800</v>
      </c>
      <c r="F13" s="57">
        <v>825</v>
      </c>
      <c r="G13" s="57">
        <f t="shared" si="0"/>
        <v>25</v>
      </c>
      <c r="H13" s="58">
        <f>(F13/E13)*100</f>
        <v>103.125</v>
      </c>
    </row>
    <row r="14" spans="1:9" s="46" customFormat="1">
      <c r="C14" s="59"/>
      <c r="D14" s="59"/>
      <c r="E14" s="59"/>
      <c r="F14" s="59"/>
      <c r="G14" s="59"/>
      <c r="H14" s="59"/>
    </row>
    <row r="15" spans="1:9" s="46" customFormat="1"/>
    <row r="16" spans="1:9" s="61" customFormat="1" ht="19.5" customHeight="1">
      <c r="A16" s="60"/>
      <c r="I16" s="46"/>
    </row>
    <row r="17" spans="1:8" ht="27.75" customHeight="1">
      <c r="A17" s="43" t="s">
        <v>96</v>
      </c>
      <c r="B17" s="34"/>
      <c r="C17" s="95" t="s">
        <v>97</v>
      </c>
      <c r="D17" s="95"/>
      <c r="E17" s="44"/>
      <c r="F17" s="96" t="s">
        <v>98</v>
      </c>
      <c r="G17" s="96"/>
      <c r="H17" s="96"/>
    </row>
    <row r="18" spans="1:8" s="61" customFormat="1">
      <c r="A18" s="34" t="s">
        <v>99</v>
      </c>
      <c r="B18" s="33"/>
      <c r="C18" s="97" t="s">
        <v>100</v>
      </c>
      <c r="D18" s="97"/>
      <c r="E18" s="33"/>
      <c r="F18" s="98" t="s">
        <v>101</v>
      </c>
      <c r="G18" s="98"/>
      <c r="H18" s="98"/>
    </row>
  </sheetData>
  <mergeCells count="10">
    <mergeCell ref="C17:D17"/>
    <mergeCell ref="F17:H17"/>
    <mergeCell ref="C18:D18"/>
    <mergeCell ref="F18:H18"/>
    <mergeCell ref="A2:H2"/>
    <mergeCell ref="A3:H3"/>
    <mergeCell ref="A4:A5"/>
    <mergeCell ref="B4:B5"/>
    <mergeCell ref="C4:D4"/>
    <mergeCell ref="E4:H4"/>
  </mergeCells>
  <pageMargins left="0.25" right="0.25" top="0.75" bottom="0.75" header="0.3" footer="0.3"/>
  <pageSetup paperSize="9" scale="60" firstPageNumber="9" orientation="landscape" useFirstPageNumber="1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99"/>
    <pageSetUpPr fitToPage="1"/>
  </sheetPr>
  <dimension ref="A2:H19"/>
  <sheetViews>
    <sheetView view="pageBreakPreview" zoomScale="75" zoomScaleNormal="75" zoomScalePageLayoutView="75" workbookViewId="0">
      <selection activeCell="D28" sqref="D28"/>
    </sheetView>
  </sheetViews>
  <sheetFormatPr defaultRowHeight="12.75"/>
  <cols>
    <col min="1" max="1" width="39.42578125" customWidth="1"/>
    <col min="2" max="2" width="12.85546875" customWidth="1"/>
    <col min="3" max="3" width="19.7109375" customWidth="1"/>
    <col min="4" max="4" width="19" customWidth="1"/>
    <col min="5" max="5" width="16.28515625" customWidth="1"/>
    <col min="6" max="6" width="16.7109375" customWidth="1"/>
    <col min="7" max="7" width="12.85546875" customWidth="1"/>
    <col min="8" max="8" width="13.42578125" customWidth="1"/>
    <col min="9" max="1025" width="8.7109375" customWidth="1"/>
  </cols>
  <sheetData>
    <row r="2" spans="1:8" ht="18.75">
      <c r="H2" s="62" t="s">
        <v>154</v>
      </c>
    </row>
    <row r="3" spans="1:8" ht="18.75">
      <c r="A3" s="99" t="s">
        <v>155</v>
      </c>
      <c r="B3" s="99"/>
      <c r="C3" s="99"/>
      <c r="D3" s="99"/>
      <c r="E3" s="99"/>
      <c r="F3" s="99"/>
      <c r="G3" s="99"/>
      <c r="H3" s="99"/>
    </row>
    <row r="4" spans="1:8" ht="18.75">
      <c r="A4" s="100" t="s">
        <v>104</v>
      </c>
      <c r="B4" s="100"/>
      <c r="C4" s="100"/>
      <c r="D4" s="100"/>
      <c r="E4" s="100"/>
      <c r="F4" s="100"/>
      <c r="G4" s="100"/>
      <c r="H4" s="100"/>
    </row>
    <row r="5" spans="1:8" ht="45.75" customHeight="1">
      <c r="A5" s="101" t="s">
        <v>4</v>
      </c>
      <c r="B5" s="102" t="s">
        <v>5</v>
      </c>
      <c r="C5" s="102" t="s">
        <v>145</v>
      </c>
      <c r="D5" s="102"/>
      <c r="E5" s="101" t="s">
        <v>163</v>
      </c>
      <c r="F5" s="101"/>
      <c r="G5" s="101"/>
      <c r="H5" s="101"/>
    </row>
    <row r="6" spans="1:8" ht="65.25" customHeight="1">
      <c r="A6" s="101"/>
      <c r="B6" s="102"/>
      <c r="C6" s="38" t="s">
        <v>7</v>
      </c>
      <c r="D6" s="38" t="s">
        <v>162</v>
      </c>
      <c r="E6" s="38" t="s">
        <v>106</v>
      </c>
      <c r="F6" s="38" t="s">
        <v>9</v>
      </c>
      <c r="G6" s="39" t="s">
        <v>10</v>
      </c>
      <c r="H6" s="39" t="s">
        <v>11</v>
      </c>
    </row>
    <row r="7" spans="1:8" ht="18.75">
      <c r="A7" s="37">
        <v>1</v>
      </c>
      <c r="B7" s="38">
        <v>2</v>
      </c>
      <c r="C7" s="37">
        <v>3</v>
      </c>
      <c r="D7" s="38">
        <v>4</v>
      </c>
      <c r="E7" s="37">
        <v>5</v>
      </c>
      <c r="F7" s="38">
        <v>6</v>
      </c>
      <c r="G7" s="37">
        <v>7</v>
      </c>
      <c r="H7" s="38">
        <v>8</v>
      </c>
    </row>
    <row r="8" spans="1:8" ht="18.75">
      <c r="A8" s="107" t="s">
        <v>156</v>
      </c>
      <c r="B8" s="107"/>
      <c r="C8" s="107"/>
      <c r="D8" s="107"/>
      <c r="E8" s="107"/>
      <c r="F8" s="107"/>
      <c r="G8" s="107"/>
      <c r="H8" s="107"/>
    </row>
    <row r="9" spans="1:8" ht="45.75" customHeight="1">
      <c r="A9" s="63" t="s">
        <v>157</v>
      </c>
      <c r="B9" s="37">
        <v>6000</v>
      </c>
      <c r="C9" s="64">
        <f>SUM(C11:C12)</f>
        <v>0</v>
      </c>
      <c r="D9" s="64">
        <f>SUM(D11:D12)</f>
        <v>0</v>
      </c>
      <c r="E9" s="64">
        <f>SUM(E11:E12)</f>
        <v>0</v>
      </c>
      <c r="F9" s="64">
        <f>SUM(F11:F12)</f>
        <v>0</v>
      </c>
      <c r="G9" s="64">
        <f>F9-E9</f>
        <v>0</v>
      </c>
      <c r="H9" s="65"/>
    </row>
    <row r="10" spans="1:8" ht="28.5" customHeight="1">
      <c r="A10" s="94" t="s">
        <v>158</v>
      </c>
      <c r="B10" s="94"/>
      <c r="C10" s="94"/>
      <c r="D10" s="94"/>
      <c r="E10" s="94"/>
      <c r="F10" s="94"/>
      <c r="G10" s="94"/>
      <c r="H10" s="94"/>
    </row>
    <row r="11" spans="1:8" ht="56.25">
      <c r="A11" s="66" t="s">
        <v>159</v>
      </c>
      <c r="B11" s="37">
        <v>6010</v>
      </c>
      <c r="C11" s="67"/>
      <c r="D11" s="67"/>
      <c r="E11" s="67"/>
      <c r="F11" s="67"/>
      <c r="G11" s="67"/>
      <c r="H11" s="68"/>
    </row>
    <row r="12" spans="1:8" ht="37.5">
      <c r="A12" s="66" t="s">
        <v>160</v>
      </c>
      <c r="B12" s="37">
        <v>6020</v>
      </c>
      <c r="C12" s="67"/>
      <c r="D12" s="67"/>
      <c r="E12" s="67"/>
      <c r="F12" s="67"/>
      <c r="G12" s="67"/>
      <c r="H12" s="68"/>
    </row>
    <row r="13" spans="1:8" ht="18.75">
      <c r="A13" s="33"/>
      <c r="B13" s="33"/>
      <c r="C13" s="33"/>
      <c r="D13" s="33"/>
      <c r="E13" s="33"/>
      <c r="F13" s="33"/>
      <c r="G13" s="33"/>
      <c r="H13" s="33"/>
    </row>
    <row r="14" spans="1:8" ht="18.75">
      <c r="A14" s="33"/>
      <c r="B14" s="33"/>
      <c r="C14" s="33"/>
      <c r="D14" s="33"/>
      <c r="E14" s="33"/>
      <c r="F14" s="33"/>
      <c r="G14" s="33"/>
      <c r="H14" s="33"/>
    </row>
    <row r="15" spans="1:8" ht="18.75">
      <c r="A15" s="69"/>
      <c r="B15" s="45"/>
      <c r="C15" s="45"/>
      <c r="D15" s="45"/>
      <c r="E15" s="45"/>
      <c r="F15" s="45"/>
      <c r="G15" s="45"/>
      <c r="H15" s="45"/>
    </row>
    <row r="16" spans="1:8" ht="18.75" customHeight="1">
      <c r="A16" s="43" t="s">
        <v>96</v>
      </c>
      <c r="B16" s="34"/>
      <c r="C16" s="95" t="s">
        <v>97</v>
      </c>
      <c r="D16" s="95"/>
      <c r="E16" s="44"/>
      <c r="F16" s="96" t="s">
        <v>98</v>
      </c>
      <c r="G16" s="96"/>
      <c r="H16" s="96"/>
    </row>
    <row r="17" spans="1:8" ht="18.75">
      <c r="A17" s="34" t="s">
        <v>99</v>
      </c>
      <c r="B17" s="33"/>
      <c r="C17" s="97" t="s">
        <v>100</v>
      </c>
      <c r="D17" s="97"/>
      <c r="E17" s="33"/>
      <c r="F17" s="98" t="s">
        <v>101</v>
      </c>
      <c r="G17" s="98"/>
      <c r="H17" s="98"/>
    </row>
    <row r="19" spans="1:8" ht="29.25" customHeight="1"/>
  </sheetData>
  <mergeCells count="12">
    <mergeCell ref="A3:H3"/>
    <mergeCell ref="A4:H4"/>
    <mergeCell ref="A5:A6"/>
    <mergeCell ref="B5:B6"/>
    <mergeCell ref="C5:D5"/>
    <mergeCell ref="E5:H5"/>
    <mergeCell ref="A8:H8"/>
    <mergeCell ref="A10:H10"/>
    <mergeCell ref="C16:D16"/>
    <mergeCell ref="F16:H16"/>
    <mergeCell ref="C17:D17"/>
    <mergeCell ref="F17:H17"/>
  </mergeCells>
  <pageMargins left="0.70833333333333304" right="0.70833333333333304" top="0.74791666666666701" bottom="0.74791666666666701" header="0.51180555555555496" footer="0.51180555555555496"/>
  <pageSetup paperSize="9" scale="8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view="pageBreakPreview" workbookViewId="0">
      <selection activeCell="J25" sqref="J25"/>
    </sheetView>
  </sheetViews>
  <sheetFormatPr defaultRowHeight="12.75"/>
  <cols>
    <col min="1" max="1025" width="11.5703125"/>
  </cols>
  <sheetData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Roman,Звичайний"&amp;12&amp;A</oddHeader>
    <oddFooter>&amp;C&amp;"Times New Roman,Звичайний"&amp;12Сторінка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925</TotalTime>
  <Application>LibreOffice/5.3.4.2$Windows_X86_64 LibreOffice_project/f82d347ccc0be322489bf7da61d7e4ad13fe2ff3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234</vt:i4>
      </vt:variant>
    </vt:vector>
  </HeadingPairs>
  <TitlesOfParts>
    <vt:vector size="239" baseType="lpstr">
      <vt:lpstr>I. Фін результат</vt:lpstr>
      <vt:lpstr>ІІ. Розр. з бюджетом</vt:lpstr>
      <vt:lpstr>IV. Кап. інвестиції</vt:lpstr>
      <vt:lpstr>VII Статутн. капіт</vt:lpstr>
      <vt:lpstr>Аркуш6</vt:lpstr>
      <vt:lpstr>'I. Фін результат'!Print_Area_0</vt:lpstr>
      <vt:lpstr>'IV. Кап. інвестиції'!Print_Area_0</vt:lpstr>
      <vt:lpstr>'VII Статутн. капіт'!Print_Area_0</vt:lpstr>
      <vt:lpstr>'ІІ. Розр. з бюджетом'!Print_Area_0</vt:lpstr>
      <vt:lpstr>'I. Фін результат'!Print_Area_0_0</vt:lpstr>
      <vt:lpstr>'IV. Кап. інвестиції'!Print_Area_0_0</vt:lpstr>
      <vt:lpstr>'VII Статутн. капіт'!Print_Area_0_0</vt:lpstr>
      <vt:lpstr>'ІІ. Розр. з бюджетом'!Print_Area_0_0</vt:lpstr>
      <vt:lpstr>'I. Фін результат'!Print_Area_0_0_0</vt:lpstr>
      <vt:lpstr>'IV. Кап. інвестиції'!Print_Area_0_0_0</vt:lpstr>
      <vt:lpstr>'VII Статутн. капіт'!Print_Area_0_0_0</vt:lpstr>
      <vt:lpstr>'ІІ. Розр. з бюджетом'!Print_Area_0_0_0</vt:lpstr>
      <vt:lpstr>'I. Фін результат'!Print_Area_0_0_0_0</vt:lpstr>
      <vt:lpstr>'IV. Кап. інвестиції'!Print_Area_0_0_0_0</vt:lpstr>
      <vt:lpstr>'VII Статутн. капіт'!Print_Area_0_0_0_0</vt:lpstr>
      <vt:lpstr>'ІІ. Розр. з бюджетом'!Print_Area_0_0_0_0</vt:lpstr>
      <vt:lpstr>'I. Фін результат'!Print_Area_0_0_0_0_0</vt:lpstr>
      <vt:lpstr>'IV. Кап. інвестиції'!Print_Area_0_0_0_0_0</vt:lpstr>
      <vt:lpstr>'VII Статутн. капіт'!Print_Area_0_0_0_0_0</vt:lpstr>
      <vt:lpstr>'ІІ. Розр. з бюджетом'!Print_Area_0_0_0_0_0</vt:lpstr>
      <vt:lpstr>'I. Фін результат'!Print_Area_0_0_0_0_0_0</vt:lpstr>
      <vt:lpstr>'IV. Кап. інвестиції'!Print_Area_0_0_0_0_0_0</vt:lpstr>
      <vt:lpstr>'VII Статутн. капіт'!Print_Area_0_0_0_0_0_0</vt:lpstr>
      <vt:lpstr>'ІІ. Розр. з бюджетом'!Print_Area_0_0_0_0_0_0</vt:lpstr>
      <vt:lpstr>'I. Фін результат'!Print_Area_0_0_0_0_0_0_0</vt:lpstr>
      <vt:lpstr>'IV. Кап. інвестиції'!Print_Area_0_0_0_0_0_0_0</vt:lpstr>
      <vt:lpstr>'VII Статутн. капіт'!Print_Area_0_0_0_0_0_0_0</vt:lpstr>
      <vt:lpstr>'ІІ. Розр. з бюджетом'!Print_Area_0_0_0_0_0_0_0</vt:lpstr>
      <vt:lpstr>'I. Фін результат'!Print_Area_0_0_0_0_0_0_0_0</vt:lpstr>
      <vt:lpstr>'IV. Кап. інвестиції'!Print_Area_0_0_0_0_0_0_0_0</vt:lpstr>
      <vt:lpstr>'VII Статутн. капіт'!Print_Area_0_0_0_0_0_0_0_0</vt:lpstr>
      <vt:lpstr>'ІІ. Розр. з бюджетом'!Print_Area_0_0_0_0_0_0_0_0</vt:lpstr>
      <vt:lpstr>'I. Фін результат'!Print_Area_0_0_0_0_0_0_0_0_0</vt:lpstr>
      <vt:lpstr>'IV. Кап. інвестиції'!Print_Area_0_0_0_0_0_0_0_0_0</vt:lpstr>
      <vt:lpstr>'VII Статутн. капіт'!Print_Area_0_0_0_0_0_0_0_0_0</vt:lpstr>
      <vt:lpstr>'ІІ. Розр. з бюджетом'!Print_Area_0_0_0_0_0_0_0_0_0</vt:lpstr>
      <vt:lpstr>'I. Фін результат'!Print_Area_0_0_0_0_0_0_0_0_0_0</vt:lpstr>
      <vt:lpstr>'IV. Кап. інвестиції'!Print_Area_0_0_0_0_0_0_0_0_0_0</vt:lpstr>
      <vt:lpstr>'VII Статутн. капіт'!Print_Area_0_0_0_0_0_0_0_0_0_0</vt:lpstr>
      <vt:lpstr>'ІІ. Розр. з бюджетом'!Print_Area_0_0_0_0_0_0_0_0_0_0</vt:lpstr>
      <vt:lpstr>'I. Фін результат'!Print_Area_0_0_0_0_0_0_0_0_0_0_0</vt:lpstr>
      <vt:lpstr>'IV. Кап. інвестиції'!Print_Area_0_0_0_0_0_0_0_0_0_0_0</vt:lpstr>
      <vt:lpstr>'VII Статутн. капіт'!Print_Area_0_0_0_0_0_0_0_0_0_0_0</vt:lpstr>
      <vt:lpstr>'ІІ. Розр. з бюджетом'!Print_Area_0_0_0_0_0_0_0_0_0_0_0</vt:lpstr>
      <vt:lpstr>'I. Фін результат'!Print_Area_0_0_0_0_0_0_0_0_0_0_0_0</vt:lpstr>
      <vt:lpstr>'IV. Кап. інвестиції'!Print_Area_0_0_0_0_0_0_0_0_0_0_0_0</vt:lpstr>
      <vt:lpstr>'VII Статутн. капіт'!Print_Area_0_0_0_0_0_0_0_0_0_0_0_0</vt:lpstr>
      <vt:lpstr>'ІІ. Розр. з бюджетом'!Print_Area_0_0_0_0_0_0_0_0_0_0_0_0</vt:lpstr>
      <vt:lpstr>'I. Фін результат'!Print_Area_0_0_0_0_0_0_0_0_0_0_0_0_0</vt:lpstr>
      <vt:lpstr>'IV. Кап. інвестиції'!Print_Area_0_0_0_0_0_0_0_0_0_0_0_0_0</vt:lpstr>
      <vt:lpstr>'VII Статутн. капіт'!Print_Area_0_0_0_0_0_0_0_0_0_0_0_0_0</vt:lpstr>
      <vt:lpstr>'ІІ. Розр. з бюджетом'!Print_Area_0_0_0_0_0_0_0_0_0_0_0_0_0</vt:lpstr>
      <vt:lpstr>'I. Фін результат'!Print_Area_0_0_0_0_0_0_0_0_0_0_0_0_0_0</vt:lpstr>
      <vt:lpstr>'IV. Кап. інвестиції'!Print_Area_0_0_0_0_0_0_0_0_0_0_0_0_0_0</vt:lpstr>
      <vt:lpstr>'VII Статутн. капіт'!Print_Area_0_0_0_0_0_0_0_0_0_0_0_0_0_0</vt:lpstr>
      <vt:lpstr>'ІІ. Розр. з бюджетом'!Print_Area_0_0_0_0_0_0_0_0_0_0_0_0_0_0</vt:lpstr>
      <vt:lpstr>'I. Фін результат'!Print_Area_0_0_0_0_0_0_0_0_0_0_0_0_0_0_0</vt:lpstr>
      <vt:lpstr>'IV. Кап. інвестиції'!Print_Area_0_0_0_0_0_0_0_0_0_0_0_0_0_0_0</vt:lpstr>
      <vt:lpstr>'VII Статутн. капіт'!Print_Area_0_0_0_0_0_0_0_0_0_0_0_0_0_0_0</vt:lpstr>
      <vt:lpstr>'ІІ. Розр. з бюджетом'!Print_Area_0_0_0_0_0_0_0_0_0_0_0_0_0_0_0</vt:lpstr>
      <vt:lpstr>'I. Фін результат'!Print_Area_0_0_0_0_0_0_0_0_0_0_0_0_0_0_0_0</vt:lpstr>
      <vt:lpstr>'IV. Кап. інвестиції'!Print_Area_0_0_0_0_0_0_0_0_0_0_0_0_0_0_0_0</vt:lpstr>
      <vt:lpstr>'VII Статутн. капіт'!Print_Area_0_0_0_0_0_0_0_0_0_0_0_0_0_0_0_0</vt:lpstr>
      <vt:lpstr>'ІІ. Розр. з бюджетом'!Print_Area_0_0_0_0_0_0_0_0_0_0_0_0_0_0_0_0</vt:lpstr>
      <vt:lpstr>'I. Фін результат'!Print_Area_0_0_0_0_0_0_0_0_0_0_0_0_0_0_0_0_0</vt:lpstr>
      <vt:lpstr>'IV. Кап. інвестиції'!Print_Area_0_0_0_0_0_0_0_0_0_0_0_0_0_0_0_0_0</vt:lpstr>
      <vt:lpstr>'VII Статутн. капіт'!Print_Area_0_0_0_0_0_0_0_0_0_0_0_0_0_0_0_0_0</vt:lpstr>
      <vt:lpstr>'ІІ. Розр. з бюджетом'!Print_Area_0_0_0_0_0_0_0_0_0_0_0_0_0_0_0_0_0</vt:lpstr>
      <vt:lpstr>'I. Фін результат'!Print_Area_0_0_0_0_0_0_0_0_0_0_0_0_0_0_0_0_0_0</vt:lpstr>
      <vt:lpstr>'IV. Кап. інвестиції'!Print_Area_0_0_0_0_0_0_0_0_0_0_0_0_0_0_0_0_0_0</vt:lpstr>
      <vt:lpstr>'VII Статутн. капіт'!Print_Area_0_0_0_0_0_0_0_0_0_0_0_0_0_0_0_0_0_0</vt:lpstr>
      <vt:lpstr>'ІІ. Розр. з бюджетом'!Print_Area_0_0_0_0_0_0_0_0_0_0_0_0_0_0_0_0_0_0</vt:lpstr>
      <vt:lpstr>'I. Фін результат'!Print_Area_0_0_0_0_0_0_0_0_0_0_0_0_0_0_0_0_0_0_0</vt:lpstr>
      <vt:lpstr>'IV. Кап. інвестиції'!Print_Area_0_0_0_0_0_0_0_0_0_0_0_0_0_0_0_0_0_0_0</vt:lpstr>
      <vt:lpstr>'VII Статутн. капіт'!Print_Area_0_0_0_0_0_0_0_0_0_0_0_0_0_0_0_0_0_0_0</vt:lpstr>
      <vt:lpstr>'ІІ. Розр. з бюджетом'!Print_Area_0_0_0_0_0_0_0_0_0_0_0_0_0_0_0_0_0_0_0</vt:lpstr>
      <vt:lpstr>'I. Фін результат'!Print_Area_0_0_0_0_0_0_0_0_0_0_0_0_0_0_0_0_0_0_0_0</vt:lpstr>
      <vt:lpstr>'IV. Кап. інвестиції'!Print_Area_0_0_0_0_0_0_0_0_0_0_0_0_0_0_0_0_0_0_0_0</vt:lpstr>
      <vt:lpstr>'VII Статутн. капіт'!Print_Area_0_0_0_0_0_0_0_0_0_0_0_0_0_0_0_0_0_0_0_0</vt:lpstr>
      <vt:lpstr>'ІІ. Розр. з бюджетом'!Print_Area_0_0_0_0_0_0_0_0_0_0_0_0_0_0_0_0_0_0_0_0</vt:lpstr>
      <vt:lpstr>'I. Фін результат'!Print_Area_0_0_0_0_0_0_0_0_0_0_0_0_0_0_0_0_0_0_0_0_0</vt:lpstr>
      <vt:lpstr>'IV. Кап. інвестиції'!Print_Area_0_0_0_0_0_0_0_0_0_0_0_0_0_0_0_0_0_0_0_0_0</vt:lpstr>
      <vt:lpstr>'VII Статутн. капіт'!Print_Area_0_0_0_0_0_0_0_0_0_0_0_0_0_0_0_0_0_0_0_0_0</vt:lpstr>
      <vt:lpstr>'ІІ. Розр. з бюджетом'!Print_Area_0_0_0_0_0_0_0_0_0_0_0_0_0_0_0_0_0_0_0_0_0</vt:lpstr>
      <vt:lpstr>'I. Фін результат'!Print_Area_0_0_0_0_0_0_0_0_0_0_0_0_0_0_0_0_0_0_0_0_0_0</vt:lpstr>
      <vt:lpstr>'IV. Кап. інвестиції'!Print_Area_0_0_0_0_0_0_0_0_0_0_0_0_0_0_0_0_0_0_0_0_0_0</vt:lpstr>
      <vt:lpstr>'VII Статутн. капіт'!Print_Area_0_0_0_0_0_0_0_0_0_0_0_0_0_0_0_0_0_0_0_0_0_0</vt:lpstr>
      <vt:lpstr>'ІІ. Розр. з бюджетом'!Print_Area_0_0_0_0_0_0_0_0_0_0_0_0_0_0_0_0_0_0_0_0_0_0</vt:lpstr>
      <vt:lpstr>'I. Фін результат'!Print_Area_0_0_0_0_0_0_0_0_0_0_0_0_0_0_0_0_0_0_0_0_0_0_0</vt:lpstr>
      <vt:lpstr>'IV. Кап. інвестиції'!Print_Area_0_0_0_0_0_0_0_0_0_0_0_0_0_0_0_0_0_0_0_0_0_0_0</vt:lpstr>
      <vt:lpstr>'VII Статутн. капіт'!Print_Area_0_0_0_0_0_0_0_0_0_0_0_0_0_0_0_0_0_0_0_0_0_0_0</vt:lpstr>
      <vt:lpstr>'ІІ. Розр. з бюджетом'!Print_Area_0_0_0_0_0_0_0_0_0_0_0_0_0_0_0_0_0_0_0_0_0_0_0</vt:lpstr>
      <vt:lpstr>'I. Фін результат'!Print_Area_0_0_0_0_0_0_0_0_0_0_0_0_0_0_0_0_0_0_0_0_0_0_0_0</vt:lpstr>
      <vt:lpstr>'IV. Кап. інвестиції'!Print_Area_0_0_0_0_0_0_0_0_0_0_0_0_0_0_0_0_0_0_0_0_0_0_0_0</vt:lpstr>
      <vt:lpstr>'VII Статутн. капіт'!Print_Area_0_0_0_0_0_0_0_0_0_0_0_0_0_0_0_0_0_0_0_0_0_0_0_0</vt:lpstr>
      <vt:lpstr>'ІІ. Розр. з бюджетом'!Print_Area_0_0_0_0_0_0_0_0_0_0_0_0_0_0_0_0_0_0_0_0_0_0_0_0</vt:lpstr>
      <vt:lpstr>'I. Фін результат'!Print_Area_0_0_0_0_0_0_0_0_0_0_0_0_0_0_0_0_0_0_0_0_0_0_0_0_0</vt:lpstr>
      <vt:lpstr>'IV. Кап. інвестиції'!Print_Area_0_0_0_0_0_0_0_0_0_0_0_0_0_0_0_0_0_0_0_0_0_0_0_0_0</vt:lpstr>
      <vt:lpstr>'VII Статутн. капіт'!Print_Area_0_0_0_0_0_0_0_0_0_0_0_0_0_0_0_0_0_0_0_0_0_0_0_0_0</vt:lpstr>
      <vt:lpstr>'ІІ. Розр. з бюджетом'!Print_Area_0_0_0_0_0_0_0_0_0_0_0_0_0_0_0_0_0_0_0_0_0_0_0_0_0</vt:lpstr>
      <vt:lpstr>'I. Фін результат'!Print_Area_0_0_0_0_0_0_0_0_0_0_0_0_0_0_0_0_0_0_0_0_0_0_0_0_0_0</vt:lpstr>
      <vt:lpstr>'IV. Кап. інвестиції'!Print_Area_0_0_0_0_0_0_0_0_0_0_0_0_0_0_0_0_0_0_0_0_0_0_0_0_0_0</vt:lpstr>
      <vt:lpstr>'VII Статутн. капіт'!Print_Area_0_0_0_0_0_0_0_0_0_0_0_0_0_0_0_0_0_0_0_0_0_0_0_0_0_0</vt:lpstr>
      <vt:lpstr>'ІІ. Розр. з бюджетом'!Print_Area_0_0_0_0_0_0_0_0_0_0_0_0_0_0_0_0_0_0_0_0_0_0_0_0_0_0</vt:lpstr>
      <vt:lpstr>'I. Фін результат'!Print_Area_0_0_0_0_0_0_0_0_0_0_0_0_0_0_0_0_0_0_0_0_0_0_0_0_0_0_0</vt:lpstr>
      <vt:lpstr>'IV. Кап. інвестиції'!Print_Area_0_0_0_0_0_0_0_0_0_0_0_0_0_0_0_0_0_0_0_0_0_0_0_0_0_0_0</vt:lpstr>
      <vt:lpstr>'VII Статутн. капіт'!Print_Area_0_0_0_0_0_0_0_0_0_0_0_0_0_0_0_0_0_0_0_0_0_0_0_0_0_0_0</vt:lpstr>
      <vt:lpstr>'ІІ. Розр. з бюджетом'!Print_Area_0_0_0_0_0_0_0_0_0_0_0_0_0_0_0_0_0_0_0_0_0_0_0_0_0_0_0</vt:lpstr>
      <vt:lpstr>'I. Фін результат'!Print_Area_0_0_0_0_0_0_0_0_0_0_0_0_0_0_0_0_0_0_0_0_0_0_0_0_0_0_0_0</vt:lpstr>
      <vt:lpstr>'IV. Кап. інвестиції'!Print_Area_0_0_0_0_0_0_0_0_0_0_0_0_0_0_0_0_0_0_0_0_0_0_0_0_0_0_0_0</vt:lpstr>
      <vt:lpstr>'VII Статутн. капіт'!Print_Area_0_0_0_0_0_0_0_0_0_0_0_0_0_0_0_0_0_0_0_0_0_0_0_0_0_0_0_0</vt:lpstr>
      <vt:lpstr>'ІІ. Розр. з бюджетом'!Print_Area_0_0_0_0_0_0_0_0_0_0_0_0_0_0_0_0_0_0_0_0_0_0_0_0_0_0_0_0</vt:lpstr>
      <vt:lpstr>'I. Фін результат'!Print_Area_0_0_0_0_0_0_0_0_0_0_0_0_0_0_0_0_0_0_0_0_0_0_0_0_0_0_0_0_0</vt:lpstr>
      <vt:lpstr>'IV. Кап. інвестиції'!Print_Area_0_0_0_0_0_0_0_0_0_0_0_0_0_0_0_0_0_0_0_0_0_0_0_0_0_0_0_0_0</vt:lpstr>
      <vt:lpstr>'VII Статутн. капіт'!Print_Area_0_0_0_0_0_0_0_0_0_0_0_0_0_0_0_0_0_0_0_0_0_0_0_0_0_0_0_0_0</vt:lpstr>
      <vt:lpstr>'ІІ. Розр. з бюджетом'!Print_Area_0_0_0_0_0_0_0_0_0_0_0_0_0_0_0_0_0_0_0_0_0_0_0_0_0_0_0_0_0</vt:lpstr>
      <vt:lpstr>'I. Фін результат'!Print_Area_0_0_0_0_0_0_0_0_0_0_0_0_0_0_0_0_0_0_0_0_0_0_0_0_0_0_0_0_0_0</vt:lpstr>
      <vt:lpstr>'IV. Кап. інвестиції'!Print_Area_0_0_0_0_0_0_0_0_0_0_0_0_0_0_0_0_0_0_0_0_0_0_0_0_0_0_0_0_0_0</vt:lpstr>
      <vt:lpstr>'VII Статутн. капіт'!Print_Area_0_0_0_0_0_0_0_0_0_0_0_0_0_0_0_0_0_0_0_0_0_0_0_0_0_0_0_0_0_0</vt:lpstr>
      <vt:lpstr>'ІІ. Розр. з бюджетом'!Print_Area_0_0_0_0_0_0_0_0_0_0_0_0_0_0_0_0_0_0_0_0_0_0_0_0_0_0_0_0_0_0</vt:lpstr>
      <vt:lpstr>'I. Фін результат'!Print_Area_0_0_0_0_0_0_0_0_0_0_0_0_0_0_0_0_0_0_0_0_0_0_0_0_0_0_0_0_0_0_0</vt:lpstr>
      <vt:lpstr>'IV. Кап. інвестиції'!Print_Area_0_0_0_0_0_0_0_0_0_0_0_0_0_0_0_0_0_0_0_0_0_0_0_0_0_0_0_0_0_0_0</vt:lpstr>
      <vt:lpstr>'VII Статутн. капіт'!Print_Area_0_0_0_0_0_0_0_0_0_0_0_0_0_0_0_0_0_0_0_0_0_0_0_0_0_0_0_0_0_0_0</vt:lpstr>
      <vt:lpstr>'ІІ. Розр. з бюджетом'!Print_Area_0_0_0_0_0_0_0_0_0_0_0_0_0_0_0_0_0_0_0_0_0_0_0_0_0_0_0_0_0_0_0</vt:lpstr>
      <vt:lpstr>'I. Фін результат'!Print_Area_0_0_0_0_0_0_0_0_0_0_0_0_0_0_0_0_0_0_0_0_0_0_0_0_0_0_0_0_0_0_0_0</vt:lpstr>
      <vt:lpstr>'IV. Кап. інвестиції'!Print_Area_0_0_0_0_0_0_0_0_0_0_0_0_0_0_0_0_0_0_0_0_0_0_0_0_0_0_0_0_0_0_0_0</vt:lpstr>
      <vt:lpstr>'VII Статутн. капіт'!Print_Area_0_0_0_0_0_0_0_0_0_0_0_0_0_0_0_0_0_0_0_0_0_0_0_0_0_0_0_0_0_0_0_0</vt:lpstr>
      <vt:lpstr>'ІІ. Розр. з бюджетом'!Print_Area_0_0_0_0_0_0_0_0_0_0_0_0_0_0_0_0_0_0_0_0_0_0_0_0_0_0_0_0_0_0_0_0</vt:lpstr>
      <vt:lpstr>'I. Фін результат'!Print_Area_0_0_0_0_0_0_0_0_0_0_0_0_0_0_0_0_0_0_0_0_0_0_0_0_0_0_0_0_0_0_0_0_0</vt:lpstr>
      <vt:lpstr>'IV. Кап. інвестиції'!Print_Area_0_0_0_0_0_0_0_0_0_0_0_0_0_0_0_0_0_0_0_0_0_0_0_0_0_0_0_0_0_0_0_0_0</vt:lpstr>
      <vt:lpstr>'VII Статутн. капіт'!Print_Area_0_0_0_0_0_0_0_0_0_0_0_0_0_0_0_0_0_0_0_0_0_0_0_0_0_0_0_0_0_0_0_0_0</vt:lpstr>
      <vt:lpstr>'ІІ. Розр. з бюджетом'!Print_Area_0_0_0_0_0_0_0_0_0_0_0_0_0_0_0_0_0_0_0_0_0_0_0_0_0_0_0_0_0_0_0_0_0</vt:lpstr>
      <vt:lpstr>'I. Фін результат'!Print_Area_0_0_0_0_0_0_0_0_0_0_0_0_0_0_0_0_0_0_0_0_0_0_0_0_0_0_0_0_0_0_0_0_0_0</vt:lpstr>
      <vt:lpstr>'IV. Кап. інвестиції'!Print_Area_0_0_0_0_0_0_0_0_0_0_0_0_0_0_0_0_0_0_0_0_0_0_0_0_0_0_0_0_0_0_0_0_0_0</vt:lpstr>
      <vt:lpstr>'VII Статутн. капіт'!Print_Area_0_0_0_0_0_0_0_0_0_0_0_0_0_0_0_0_0_0_0_0_0_0_0_0_0_0_0_0_0_0_0_0_0_0</vt:lpstr>
      <vt:lpstr>'ІІ. Розр. з бюджетом'!Print_Area_0_0_0_0_0_0_0_0_0_0_0_0_0_0_0_0_0_0_0_0_0_0_0_0_0_0_0_0_0_0_0_0_0_0</vt:lpstr>
      <vt:lpstr>'I. Фін результат'!Print_Area_0_0_0_0_0_0_0_0_0_0_0_0_0_0_0_0_0_0_0_0_0_0_0_0_0_0_0_0_0_0_0_0_0_0_0</vt:lpstr>
      <vt:lpstr>'IV. Кап. інвестиції'!Print_Area_0_0_0_0_0_0_0_0_0_0_0_0_0_0_0_0_0_0_0_0_0_0_0_0_0_0_0_0_0_0_0_0_0_0_0</vt:lpstr>
      <vt:lpstr>'VII Статутн. капіт'!Print_Area_0_0_0_0_0_0_0_0_0_0_0_0_0_0_0_0_0_0_0_0_0_0_0_0_0_0_0_0_0_0_0_0_0_0_0</vt:lpstr>
      <vt:lpstr>'ІІ. Розр. з бюджетом'!Print_Area_0_0_0_0_0_0_0_0_0_0_0_0_0_0_0_0_0_0_0_0_0_0_0_0_0_0_0_0_0_0_0_0_0_0_0</vt:lpstr>
      <vt:lpstr>'I. Фін результат'!Print_Area_0_0_0_0_0_0_0_0_0_0_0_0_0_0_0_0_0_0_0_0_0_0_0_0_0_0_0_0_0_0_0_0_0_0_0_0</vt:lpstr>
      <vt:lpstr>'IV. Кап. інвестиції'!Print_Area_0_0_0_0_0_0_0_0_0_0_0_0_0_0_0_0_0_0_0_0_0_0_0_0_0_0_0_0_0_0_0_0_0_0_0_0</vt:lpstr>
      <vt:lpstr>'VII Статутн. капіт'!Print_Area_0_0_0_0_0_0_0_0_0_0_0_0_0_0_0_0_0_0_0_0_0_0_0_0_0_0_0_0_0_0_0_0_0_0_0_0</vt:lpstr>
      <vt:lpstr>'ІІ. Розр. з бюджетом'!Print_Area_0_0_0_0_0_0_0_0_0_0_0_0_0_0_0_0_0_0_0_0_0_0_0_0_0_0_0_0_0_0_0_0_0_0_0_0</vt:lpstr>
      <vt:lpstr>'I. Фін результат'!Print_Area_0_0_0_0_0_0_0_0_0_0_0_0_0_0_0_0_0_0_0_0_0_0_0_0_0_0_0_0_0_0_0_0_0_0_0_0_0</vt:lpstr>
      <vt:lpstr>'IV. Кап. інвестиції'!Print_Area_0_0_0_0_0_0_0_0_0_0_0_0_0_0_0_0_0_0_0_0_0_0_0_0_0_0_0_0_0_0_0_0_0_0_0_0_0</vt:lpstr>
      <vt:lpstr>'VII Статутн. капіт'!Print_Area_0_0_0_0_0_0_0_0_0_0_0_0_0_0_0_0_0_0_0_0_0_0_0_0_0_0_0_0_0_0_0_0_0_0_0_0_0</vt:lpstr>
      <vt:lpstr>'ІІ. Розр. з бюджетом'!Print_Area_0_0_0_0_0_0_0_0_0_0_0_0_0_0_0_0_0_0_0_0_0_0_0_0_0_0_0_0_0_0_0_0_0_0_0_0_0</vt:lpstr>
      <vt:lpstr>'I. Фін результат'!Print_Area_0_0_0_0_0_0_0_0_0_0_0_0_0_0_0_0_0_0_0_0_0_0_0_0_0_0_0_0_0_0_0_0_0_0_0_0_0_0</vt:lpstr>
      <vt:lpstr>'IV. Кап. інвестиції'!Print_Area_0_0_0_0_0_0_0_0_0_0_0_0_0_0_0_0_0_0_0_0_0_0_0_0_0_0_0_0_0_0_0_0_0_0_0_0_0_0</vt:lpstr>
      <vt:lpstr>'VII Статутн. капіт'!Print_Area_0_0_0_0_0_0_0_0_0_0_0_0_0_0_0_0_0_0_0_0_0_0_0_0_0_0_0_0_0_0_0_0_0_0_0_0_0_0</vt:lpstr>
      <vt:lpstr>'ІІ. Розр. з бюджетом'!Print_Area_0_0_0_0_0_0_0_0_0_0_0_0_0_0_0_0_0_0_0_0_0_0_0_0_0_0_0_0_0_0_0_0_0_0_0_0_0_0</vt:lpstr>
      <vt:lpstr>'I. Фін результат'!Print_Titles_0</vt:lpstr>
      <vt:lpstr>'ІІ. Розр. з бюджетом'!Print_Titles_0</vt:lpstr>
      <vt:lpstr>'I. Фін результат'!Print_Titles_0_0</vt:lpstr>
      <vt:lpstr>'ІІ. Розр. з бюджетом'!Print_Titles_0_0</vt:lpstr>
      <vt:lpstr>'I. Фін результат'!Print_Titles_0_0_0</vt:lpstr>
      <vt:lpstr>'ІІ. Розр. з бюджетом'!Print_Titles_0_0_0</vt:lpstr>
      <vt:lpstr>'I. Фін результат'!Print_Titles_0_0_0_0</vt:lpstr>
      <vt:lpstr>'ІІ. Розр. з бюджетом'!Print_Titles_0_0_0_0</vt:lpstr>
      <vt:lpstr>'I. Фін результат'!Print_Titles_0_0_0_0_0</vt:lpstr>
      <vt:lpstr>'ІІ. Розр. з бюджетом'!Print_Titles_0_0_0_0_0</vt:lpstr>
      <vt:lpstr>'I. Фін результат'!Print_Titles_0_0_0_0_0_0</vt:lpstr>
      <vt:lpstr>'ІІ. Розр. з бюджетом'!Print_Titles_0_0_0_0_0_0</vt:lpstr>
      <vt:lpstr>'I. Фін результат'!Print_Titles_0_0_0_0_0_0_0</vt:lpstr>
      <vt:lpstr>'ІІ. Розр. з бюджетом'!Print_Titles_0_0_0_0_0_0_0</vt:lpstr>
      <vt:lpstr>'I. Фін результат'!Print_Titles_0_0_0_0_0_0_0_0</vt:lpstr>
      <vt:lpstr>'ІІ. Розр. з бюджетом'!Print_Titles_0_0_0_0_0_0_0_0</vt:lpstr>
      <vt:lpstr>'I. Фін результат'!Print_Titles_0_0_0_0_0_0_0_0_0</vt:lpstr>
      <vt:lpstr>'ІІ. Розр. з бюджетом'!Print_Titles_0_0_0_0_0_0_0_0_0</vt:lpstr>
      <vt:lpstr>'I. Фін результат'!Print_Titles_0_0_0_0_0_0_0_0_0_0</vt:lpstr>
      <vt:lpstr>'ІІ. Розр. з бюджетом'!Print_Titles_0_0_0_0_0_0_0_0_0_0</vt:lpstr>
      <vt:lpstr>'I. Фін результат'!Print_Titles_0_0_0_0_0_0_0_0_0_0_0</vt:lpstr>
      <vt:lpstr>'ІІ. Розр. з бюджетом'!Print_Titles_0_0_0_0_0_0_0_0_0_0_0</vt:lpstr>
      <vt:lpstr>'I. Фін результат'!Print_Titles_0_0_0_0_0_0_0_0_0_0_0_0</vt:lpstr>
      <vt:lpstr>'ІІ. Розр. з бюджетом'!Print_Titles_0_0_0_0_0_0_0_0_0_0_0_0</vt:lpstr>
      <vt:lpstr>'I. Фін результат'!Print_Titles_0_0_0_0_0_0_0_0_0_0_0_0_0</vt:lpstr>
      <vt:lpstr>'ІІ. Розр. з бюджетом'!Print_Titles_0_0_0_0_0_0_0_0_0_0_0_0_0</vt:lpstr>
      <vt:lpstr>'I. Фін результат'!Print_Titles_0_0_0_0_0_0_0_0_0_0_0_0_0_0</vt:lpstr>
      <vt:lpstr>'ІІ. Розр. з бюджетом'!Print_Titles_0_0_0_0_0_0_0_0_0_0_0_0_0_0</vt:lpstr>
      <vt:lpstr>'I. Фін результат'!Print_Titles_0_0_0_0_0_0_0_0_0_0_0_0_0_0_0</vt:lpstr>
      <vt:lpstr>'ІІ. Розр. з бюджетом'!Print_Titles_0_0_0_0_0_0_0_0_0_0_0_0_0_0_0</vt:lpstr>
      <vt:lpstr>'I. Фін результат'!Print_Titles_0_0_0_0_0_0_0_0_0_0_0_0_0_0_0_0</vt:lpstr>
      <vt:lpstr>'ІІ. Розр. з бюджетом'!Print_Titles_0_0_0_0_0_0_0_0_0_0_0_0_0_0_0_0</vt:lpstr>
      <vt:lpstr>'I. Фін результат'!Print_Titles_0_0_0_0_0_0_0_0_0_0_0_0_0_0_0_0_0</vt:lpstr>
      <vt:lpstr>'ІІ. Розр. з бюджетом'!Print_Titles_0_0_0_0_0_0_0_0_0_0_0_0_0_0_0_0_0</vt:lpstr>
      <vt:lpstr>'I. Фін результат'!Print_Titles_0_0_0_0_0_0_0_0_0_0_0_0_0_0_0_0_0_0</vt:lpstr>
      <vt:lpstr>'ІІ. Розр. з бюджетом'!Print_Titles_0_0_0_0_0_0_0_0_0_0_0_0_0_0_0_0_0_0</vt:lpstr>
      <vt:lpstr>'I. Фін результат'!Print_Titles_0_0_0_0_0_0_0_0_0_0_0_0_0_0_0_0_0_0_0</vt:lpstr>
      <vt:lpstr>'ІІ. Розр. з бюджетом'!Print_Titles_0_0_0_0_0_0_0_0_0_0_0_0_0_0_0_0_0_0_0</vt:lpstr>
      <vt:lpstr>'I. Фін результат'!Print_Titles_0_0_0_0_0_0_0_0_0_0_0_0_0_0_0_0_0_0_0_0</vt:lpstr>
      <vt:lpstr>'ІІ. Розр. з бюджетом'!Print_Titles_0_0_0_0_0_0_0_0_0_0_0_0_0_0_0_0_0_0_0_0</vt:lpstr>
      <vt:lpstr>'I. Фін результат'!Print_Titles_0_0_0_0_0_0_0_0_0_0_0_0_0_0_0_0_0_0_0_0_0</vt:lpstr>
      <vt:lpstr>'ІІ. Розр. з бюджетом'!Print_Titles_0_0_0_0_0_0_0_0_0_0_0_0_0_0_0_0_0_0_0_0_0</vt:lpstr>
      <vt:lpstr>'I. Фін результат'!Print_Titles_0_0_0_0_0_0_0_0_0_0_0_0_0_0_0_0_0_0_0_0_0_0</vt:lpstr>
      <vt:lpstr>'ІІ. Розр. з бюджетом'!Print_Titles_0_0_0_0_0_0_0_0_0_0_0_0_0_0_0_0_0_0_0_0_0_0</vt:lpstr>
      <vt:lpstr>'I. Фін результат'!Print_Titles_0_0_0_0_0_0_0_0_0_0_0_0_0_0_0_0_0_0_0_0_0_0_0</vt:lpstr>
      <vt:lpstr>'ІІ. Розр. з бюджетом'!Print_Titles_0_0_0_0_0_0_0_0_0_0_0_0_0_0_0_0_0_0_0_0_0_0_0</vt:lpstr>
      <vt:lpstr>'I. Фін результат'!Print_Titles_0_0_0_0_0_0_0_0_0_0_0_0_0_0_0_0_0_0_0_0_0_0_0_0</vt:lpstr>
      <vt:lpstr>'ІІ. Розр. з бюджетом'!Print_Titles_0_0_0_0_0_0_0_0_0_0_0_0_0_0_0_0_0_0_0_0_0_0_0_0</vt:lpstr>
      <vt:lpstr>'I. Фін результат'!Print_Titles_0_0_0_0_0_0_0_0_0_0_0_0_0_0_0_0_0_0_0_0_0_0_0_0_0</vt:lpstr>
      <vt:lpstr>'ІІ. Розр. з бюджетом'!Print_Titles_0_0_0_0_0_0_0_0_0_0_0_0_0_0_0_0_0_0_0_0_0_0_0_0_0</vt:lpstr>
      <vt:lpstr>'I. Фін результат'!Print_Titles_0_0_0_0_0_0_0_0_0_0_0_0_0_0_0_0_0_0_0_0_0_0_0_0_0_0</vt:lpstr>
      <vt:lpstr>'ІІ. Розр. з бюджетом'!Print_Titles_0_0_0_0_0_0_0_0_0_0_0_0_0_0_0_0_0_0_0_0_0_0_0_0_0_0</vt:lpstr>
      <vt:lpstr>'I. Фін результат'!Print_Titles_0_0_0_0_0_0_0_0_0_0_0_0_0_0_0_0_0_0_0_0_0_0_0_0_0_0_0</vt:lpstr>
      <vt:lpstr>'ІІ. Розр. з бюджетом'!Print_Titles_0_0_0_0_0_0_0_0_0_0_0_0_0_0_0_0_0_0_0_0_0_0_0_0_0_0_0</vt:lpstr>
      <vt:lpstr>'I. Фін результат'!Print_Titles_0_0_0_0_0_0_0_0_0_0_0_0_0_0_0_0_0_0_0_0_0_0_0_0_0_0_0_0</vt:lpstr>
      <vt:lpstr>'ІІ. Розр. з бюджетом'!Print_Titles_0_0_0_0_0_0_0_0_0_0_0_0_0_0_0_0_0_0_0_0_0_0_0_0_0_0_0_0</vt:lpstr>
      <vt:lpstr>'I. Фін результат'!Print_Titles_0_0_0_0_0_0_0_0_0_0_0_0_0_0_0_0_0_0_0_0_0_0_0_0_0_0_0_0_0</vt:lpstr>
      <vt:lpstr>'ІІ. Розр. з бюджетом'!Print_Titles_0_0_0_0_0_0_0_0_0_0_0_0_0_0_0_0_0_0_0_0_0_0_0_0_0_0_0_0_0</vt:lpstr>
      <vt:lpstr>'I. Фін результат'!Print_Titles_0_0_0_0_0_0_0_0_0_0_0_0_0_0_0_0_0_0_0_0_0_0_0_0_0_0_0_0_0_0</vt:lpstr>
      <vt:lpstr>'ІІ. Розр. з бюджетом'!Print_Titles_0_0_0_0_0_0_0_0_0_0_0_0_0_0_0_0_0_0_0_0_0_0_0_0_0_0_0_0_0_0</vt:lpstr>
      <vt:lpstr>'I. Фін результат'!Print_Titles_0_0_0_0_0_0_0_0_0_0_0_0_0_0_0_0_0_0_0_0_0_0_0_0_0_0_0_0_0_0_0</vt:lpstr>
      <vt:lpstr>'ІІ. Розр. з бюджетом'!Print_Titles_0_0_0_0_0_0_0_0_0_0_0_0_0_0_0_0_0_0_0_0_0_0_0_0_0_0_0_0_0_0_0</vt:lpstr>
      <vt:lpstr>'I. Фін результат'!Print_Titles_0_0_0_0_0_0_0_0_0_0_0_0_0_0_0_0_0_0_0_0_0_0_0_0_0_0_0_0_0_0_0_0</vt:lpstr>
      <vt:lpstr>'ІІ. Розр. з бюджетом'!Print_Titles_0_0_0_0_0_0_0_0_0_0_0_0_0_0_0_0_0_0_0_0_0_0_0_0_0_0_0_0_0_0_0_0</vt:lpstr>
      <vt:lpstr>'I. Фін результат'!Print_Titles_0_0_0_0_0_0_0_0_0_0_0_0_0_0_0_0_0_0_0_0_0_0_0_0_0_0_0_0_0_0_0_0_0</vt:lpstr>
      <vt:lpstr>'ІІ. Розр. з бюджетом'!Print_Titles_0_0_0_0_0_0_0_0_0_0_0_0_0_0_0_0_0_0_0_0_0_0_0_0_0_0_0_0_0_0_0_0_0</vt:lpstr>
      <vt:lpstr>'I. Фін результат'!Print_Titles_0_0_0_0_0_0_0_0_0_0_0_0_0_0_0_0_0_0_0_0_0_0_0_0_0_0_0_0_0_0_0_0_0_0</vt:lpstr>
      <vt:lpstr>'ІІ. Розр. з бюджетом'!Print_Titles_0_0_0_0_0_0_0_0_0_0_0_0_0_0_0_0_0_0_0_0_0_0_0_0_0_0_0_0_0_0_0_0_0_0</vt:lpstr>
      <vt:lpstr>'I. Фін результат'!Print_Titles_0_0_0_0_0_0_0_0_0_0_0_0_0_0_0_0_0_0_0_0_0_0_0_0_0_0_0_0_0_0_0_0_0_0_0</vt:lpstr>
      <vt:lpstr>'ІІ. Розр. з бюджетом'!Print_Titles_0_0_0_0_0_0_0_0_0_0_0_0_0_0_0_0_0_0_0_0_0_0_0_0_0_0_0_0_0_0_0_0_0_0_0</vt:lpstr>
      <vt:lpstr>'I. Фін результат'!Print_Titles_0_0_0_0_0_0_0_0_0_0_0_0_0_0_0_0_0_0_0_0_0_0_0_0_0_0_0_0_0_0_0_0_0_0_0_0</vt:lpstr>
      <vt:lpstr>'ІІ. Розр. з бюджетом'!Print_Titles_0_0_0_0_0_0_0_0_0_0_0_0_0_0_0_0_0_0_0_0_0_0_0_0_0_0_0_0_0_0_0_0_0_0_0_0</vt:lpstr>
      <vt:lpstr>'I. Фін результат'!Print_Titles_0_0_0_0_0_0_0_0_0_0_0_0_0_0_0_0_0_0_0_0_0_0_0_0_0_0_0_0_0_0_0_0_0_0_0_0_0</vt:lpstr>
      <vt:lpstr>'ІІ. Розр. з бюджетом'!Print_Titles_0_0_0_0_0_0_0_0_0_0_0_0_0_0_0_0_0_0_0_0_0_0_0_0_0_0_0_0_0_0_0_0_0_0_0_0_0</vt:lpstr>
      <vt:lpstr>'I. Фін результат'!Print_Titles_0_0_0_0_0_0_0_0_0_0_0_0_0_0_0_0_0_0_0_0_0_0_0_0_0_0_0_0_0_0_0_0_0_0_0_0_0_0</vt:lpstr>
      <vt:lpstr>'ІІ. Розр. з бюджетом'!Print_Titles_0_0_0_0_0_0_0_0_0_0_0_0_0_0_0_0_0_0_0_0_0_0_0_0_0_0_0_0_0_0_0_0_0_0_0_0_0_0</vt:lpstr>
      <vt:lpstr>'I. Фін результат'!Заголовки_для_печати</vt:lpstr>
      <vt:lpstr>'ІІ. Розр. з бюджетом'!Заголовки_для_печати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MLDC</cp:lastModifiedBy>
  <cp:revision>81</cp:revision>
  <cp:lastPrinted>2018-07-30T09:43:36Z</cp:lastPrinted>
  <dcterms:created xsi:type="dcterms:W3CDTF">2003-03-13T16:00:22Z</dcterms:created>
  <dcterms:modified xsi:type="dcterms:W3CDTF">2018-10-25T15:12:35Z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